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3035" firstSheet="5" activeTab="19"/>
  </bookViews>
  <sheets>
    <sheet name="A.1.1.1.2" sheetId="1" r:id="rId1"/>
    <sheet name="A.1.2.1" sheetId="2" r:id="rId2"/>
    <sheet name="A.1.2.2" sheetId="3" r:id="rId3"/>
    <sheet name="A.1.3" sheetId="4" r:id="rId4"/>
    <sheet name="A.1.4" sheetId="5" r:id="rId5"/>
    <sheet name="A.1.5" sheetId="6" r:id="rId6"/>
    <sheet name="A.2.1" sheetId="7" r:id="rId7"/>
    <sheet name="A.2.2" sheetId="8" r:id="rId8"/>
    <sheet name="A.2.3" sheetId="9" r:id="rId9"/>
    <sheet name="A.2.4.2" sheetId="10" r:id="rId10"/>
    <sheet name="A.2.5.1.2" sheetId="11" r:id="rId11"/>
    <sheet name="A.2.5.2.2" sheetId="12" r:id="rId12"/>
    <sheet name="A.3.1.1" sheetId="13" r:id="rId13"/>
    <sheet name="A.3.1.2" sheetId="14" r:id="rId14"/>
    <sheet name="A.3.2.1" sheetId="15" r:id="rId15"/>
    <sheet name="A.3.3.1" sheetId="16" r:id="rId16"/>
    <sheet name="A.3.3.2" sheetId="17" r:id="rId17"/>
    <sheet name="A.3.4.2" sheetId="18" r:id="rId18"/>
    <sheet name="A.3.5.2" sheetId="19" r:id="rId19"/>
    <sheet name="Centralizator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Numar pagini proprii</t>
        </r>
      </text>
    </comment>
    <comment ref="D1" authorId="0">
      <text>
        <r>
          <rPr>
            <b/>
            <sz val="8"/>
            <rFont val="Tahoma"/>
            <family val="0"/>
          </rPr>
          <t>nr. pagini/(10*nr. autori)</t>
        </r>
      </text>
    </comment>
    <comment ref="A1" authorId="0">
      <text>
        <r>
          <rPr>
            <b/>
            <sz val="8"/>
            <rFont val="Tahoma"/>
            <family val="0"/>
          </rPr>
          <t>Ed. recunoscuta CNCSIS. Profesor: minim 2 prim autor; Conferentiar: minim 1 prim autor</t>
        </r>
      </text>
    </comment>
  </commentList>
</comments>
</file>

<file path=xl/comments10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20/(nr. autori)</t>
        </r>
      </text>
    </comment>
  </commentList>
</comments>
</file>

<file path=xl/comments11.xml><?xml version="1.0" encoding="utf-8"?>
<comments xmlns="http://schemas.openxmlformats.org/spreadsheetml/2006/main">
  <authors>
    <author>Oancea Nicolae 1</author>
  </authors>
  <commentList>
    <comment ref="D1" authorId="0">
      <text>
        <r>
          <rPr>
            <b/>
            <sz val="8"/>
            <rFont val="Tahoma"/>
            <family val="0"/>
          </rPr>
          <t>10 * val / (10 mii euro * nr ani)</t>
        </r>
      </text>
    </comment>
    <comment ref="A1" authorId="0">
      <text>
        <r>
          <rPr>
            <b/>
            <sz val="8"/>
            <rFont val="Tahoma"/>
            <family val="0"/>
          </rPr>
          <t>Profesor: Minim 2D sau 4R
Conferentiar: Minim 1D sau 2R</t>
        </r>
      </text>
    </comment>
  </commentList>
</comments>
</file>

<file path=xl/comments12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2 * nr. ani participare in proiect</t>
        </r>
      </text>
    </comment>
  </commentList>
</comments>
</file>

<file path=xl/comments13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10 / nr. autori articol citat</t>
        </r>
      </text>
    </comment>
  </commentList>
</comments>
</file>

<file path=xl/comments14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5 / nr. autori articol citat</t>
        </r>
      </text>
    </comment>
  </commentList>
</comments>
</file>

<file path=xl/comments15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20</t>
        </r>
      </text>
    </comment>
  </commentList>
</comments>
</file>

<file path=xl/comments16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10</t>
        </r>
      </text>
    </comment>
  </commentList>
</comments>
</file>

<file path=xl/comments17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8</t>
        </r>
      </text>
    </comment>
  </commentList>
</comments>
</file>

<file path=xl/comments18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2 * ani desfasurare</t>
        </r>
      </text>
    </comment>
  </commentList>
</comments>
</file>

<file path=xl/comments19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15</t>
        </r>
      </text>
    </comment>
  </commentList>
</comments>
</file>

<file path=xl/comments2.xml><?xml version="1.0" encoding="utf-8"?>
<comments xmlns="http://schemas.openxmlformats.org/spreadsheetml/2006/main">
  <authors>
    <author>Oancea Nicolae 1</author>
  </authors>
  <commentList>
    <comment ref="D1" authorId="0">
      <text>
        <r>
          <rPr>
            <b/>
            <sz val="8"/>
            <rFont val="Tahoma"/>
            <family val="0"/>
          </rPr>
          <t>nr. pagini/(20*nr. autori)</t>
        </r>
      </text>
    </comment>
    <comment ref="A1" authorId="0">
      <text>
        <r>
          <rPr>
            <b/>
            <sz val="8"/>
            <rFont val="Tahoma"/>
            <family val="0"/>
          </rPr>
          <t>Profesor: minim 1 ca prim autor; Conferentiar: minim 1 ca prim autor</t>
        </r>
      </text>
    </comment>
  </commentList>
</comments>
</file>

<file path=xl/comments3.xml><?xml version="1.0" encoding="utf-8"?>
<comments xmlns="http://schemas.openxmlformats.org/spreadsheetml/2006/main">
  <authors>
    <author>Oancea Nicolae 1</author>
  </authors>
  <commentList>
    <comment ref="D1" authorId="0">
      <text>
        <r>
          <rPr>
            <b/>
            <sz val="8"/>
            <rFont val="Tahoma"/>
            <family val="0"/>
          </rPr>
          <t>nr. pagini/(25*nr. autori)</t>
        </r>
      </text>
    </comment>
    <comment ref="A1" authorId="0">
      <text>
        <r>
          <rPr>
            <b/>
            <sz val="8"/>
            <rFont val="Tahoma"/>
            <family val="0"/>
          </rPr>
          <t>Profesor: minim 2 ca prim autor; Conferentiar: minim 2 coautor</t>
        </r>
      </text>
    </comment>
  </commentList>
</comments>
</file>

<file path=xl/comments4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15 pentru fiecare program</t>
        </r>
      </text>
    </comment>
    <comment ref="A1" authorId="0">
      <text>
        <r>
          <rPr>
            <b/>
            <sz val="8"/>
            <rFont val="Tahoma"/>
            <family val="0"/>
          </rPr>
          <t>Director / responsabil / presedinte</t>
        </r>
      </text>
    </comment>
  </commentList>
</comments>
</file>

<file path=xl/comments5.xml><?xml version="1.0" encoding="utf-8"?>
<comments xmlns="http://schemas.openxmlformats.org/spreadsheetml/2006/main">
  <authors>
    <author>Oancea Nicolae 1</author>
  </authors>
  <commentList>
    <comment ref="B1" authorId="0">
      <text>
        <r>
          <rPr>
            <b/>
            <sz val="8"/>
            <rFont val="Tahoma"/>
            <family val="0"/>
          </rPr>
          <t>10 pentru fiecare disciplina</t>
        </r>
      </text>
    </comment>
    <comment ref="A1" authorId="0">
      <text>
        <r>
          <rPr>
            <b/>
            <sz val="8"/>
            <rFont val="Tahoma"/>
            <family val="0"/>
          </rPr>
          <t>Titular</t>
        </r>
      </text>
    </comment>
  </commentList>
</comments>
</file>

<file path=xl/comments6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10*(ani desfasurare)</t>
        </r>
      </text>
    </comment>
    <comment ref="A1" authorId="0">
      <text>
        <r>
          <rPr>
            <b/>
            <sz val="8"/>
            <rFont val="Tahoma"/>
            <family val="0"/>
          </rPr>
          <t>Director / responsabil</t>
        </r>
      </text>
    </comment>
  </commentList>
</comments>
</file>

<file path=xl/comments7.xml><?xml version="1.0" encoding="utf-8"?>
<comments xmlns="http://schemas.openxmlformats.org/spreadsheetml/2006/main">
  <authors>
    <author>Oancea Nicolae 1</author>
  </authors>
  <commentList>
    <comment ref="E1" authorId="0">
      <text>
        <r>
          <rPr>
            <b/>
            <sz val="8"/>
            <rFont val="Tahoma"/>
            <family val="0"/>
          </rPr>
          <t>Reviste: 30+10*(factor impact)/nr. autori
Proceedings: 25 / nr. autori</t>
        </r>
      </text>
    </comment>
    <comment ref="A1" authorId="0">
      <text>
        <r>
          <rPr>
            <b/>
            <sz val="8"/>
            <rFont val="Tahoma"/>
            <family val="0"/>
          </rPr>
          <t>De la ultima promovare (pentru cadre didactice) sau in ultimii 5  ani pentru candidatii din afara sistemului de invatamant.
Profesor: Minim 8 articole din care 2 in reviste
Conferentiar: Minim 5 articole din care 1 in revista</t>
        </r>
      </text>
    </comment>
  </commentList>
</comments>
</file>

<file path=xl/comments8.xml><?xml version="1.0" encoding="utf-8"?>
<comments xmlns="http://schemas.openxmlformats.org/spreadsheetml/2006/main">
  <authors>
    <author>Oancea Nicolae 1</author>
  </authors>
  <commentList>
    <comment ref="C1" authorId="0">
      <text>
        <r>
          <rPr>
            <b/>
            <sz val="8"/>
            <rFont val="Tahoma"/>
            <family val="0"/>
          </rPr>
          <t>15 / (nr. autori)</t>
        </r>
      </text>
    </comment>
    <comment ref="A1" authorId="0">
      <text>
        <r>
          <rPr>
            <b/>
            <sz val="8"/>
            <rFont val="Tahoma"/>
            <family val="0"/>
          </rPr>
          <t>Baze de date recunoscute CNCSIS</t>
        </r>
      </text>
    </comment>
  </commentList>
</comments>
</file>

<file path=xl/comments9.xml><?xml version="1.0" encoding="utf-8"?>
<comments xmlns="http://schemas.openxmlformats.org/spreadsheetml/2006/main">
  <authors>
    <author>Oancea Nicolae 1</author>
  </authors>
  <commentList>
    <comment ref="D1" authorId="0">
      <text>
        <r>
          <rPr>
            <b/>
            <sz val="8"/>
            <rFont val="Tahoma"/>
            <family val="0"/>
          </rPr>
          <t>Reviste: 6 / (nr. autori)
Proceedings: 4 / (nr. autori)</t>
        </r>
      </text>
    </comment>
    <comment ref="A1" authorId="0">
      <text>
        <r>
          <rPr>
            <b/>
            <sz val="8"/>
            <rFont val="Tahoma"/>
            <family val="0"/>
          </rPr>
          <t>Se admit maxim doua articole la aceeasi editie</t>
        </r>
      </text>
    </comment>
  </commentList>
</comments>
</file>

<file path=xl/sharedStrings.xml><?xml version="1.0" encoding="utf-8"?>
<sst xmlns="http://schemas.openxmlformats.org/spreadsheetml/2006/main" count="264" uniqueCount="221">
  <si>
    <r>
      <t xml:space="preserve">FRUMUŞANU, G., CONSTANTIN, I., MARINESCU, V.,  EPUREANU, A. - </t>
    </r>
    <r>
      <rPr>
        <i/>
        <sz val="10"/>
        <rFont val="Arial Narrow"/>
        <family val="2"/>
      </rPr>
      <t>Development of a stability intelligent control system for turning</t>
    </r>
    <r>
      <rPr>
        <sz val="10"/>
        <rFont val="Arial Narrow"/>
        <family val="2"/>
      </rPr>
      <t xml:space="preserve"> – Int J Adv Manuf Technol (2013) 64: 643-657 citat de Yanhua Zhao în </t>
    </r>
    <r>
      <rPr>
        <i/>
        <sz val="10"/>
        <rFont val="Arial Narrow"/>
        <family val="2"/>
      </rPr>
      <t>Effect of rare earth oxide on the properties of laser cladding layer and machining vibration suppressing in side milling</t>
    </r>
    <r>
      <rPr>
        <sz val="10"/>
        <rFont val="Arial Narrow"/>
        <family val="2"/>
      </rPr>
      <t>, Applied Surface Science (2014) 321: 387-395</t>
    </r>
  </si>
  <si>
    <t>Membru în comitetul de redacţie: Journal of Control and Systems Engineering(JCSE), Bowen Publishing, ISSN: 2331-2963 (Print), ISSN 2331-2971</t>
  </si>
  <si>
    <r>
      <t>FRUMUŞANU, G.</t>
    </r>
    <r>
      <rPr>
        <sz val="10"/>
        <rFont val="Arial Narrow"/>
        <family val="2"/>
      </rPr>
      <t xml:space="preserve">, EPUREANU, A., TEODOR, V. - </t>
    </r>
    <r>
      <rPr>
        <i/>
        <sz val="10"/>
        <rFont val="Arial Narrow"/>
        <family val="2"/>
      </rPr>
      <t>Adaptive-Optimal Monitoring of Machining Process</t>
    </r>
    <r>
      <rPr>
        <sz val="10"/>
        <rFont val="Arial Narrow"/>
        <family val="2"/>
      </rPr>
      <t xml:space="preserve"> – Proceedings of the 1st International Conference on Industrial and Manufacturing Technologies (INMAT '13), Vouliagmeni, Athens, Greece, May 14-16, 2013, WSEAS Press, Recent Advances in Industrial and Manufacturing Technology, p.196-201.</t>
    </r>
  </si>
  <si>
    <t>Membru în comitetul de redacţie: The Annals of „Dunărea de Jos” University, Fascicle V – Technologies in Machine Building, ISSN 1221-4566, CSA</t>
  </si>
  <si>
    <t>Membru în comitetul de redacţie: Proceedings in Manufacturing Systems, Editura Academiei Române, ISSN  2067-9238, Index Copernicus International,</t>
  </si>
  <si>
    <t>Recenzent pentru: Proceedings of the Institution of Mechanical Engineers, Part B: Journal of Engineering Manufacture, ISSN 0954-4054</t>
  </si>
  <si>
    <t>Recenzent pentru: Journal of Mechanical Science and Technology, ISSN 1739-494x</t>
  </si>
  <si>
    <t>Recenzent pentru: Journal of Control and Systems Engineering(JCSE), Bowen Publishing, ISSN: 2331-2963 (Print), ISSN 2331-2971</t>
  </si>
  <si>
    <t>Recenzent pentru: Proceedings in Manufacturing Systems, Editura Academiei Române, ISSN  2067-9238, Index Copernicus International,</t>
  </si>
  <si>
    <t>Recenzent pentru: Proceedings of the Institution of Mechanical Engineers, Part C: Journal of Mechanical Engineering Science, ISSN: 0954-4062</t>
  </si>
  <si>
    <t xml:space="preserve"> </t>
  </si>
  <si>
    <t>Membru in comitetul stiintific al Int. Conf. on Aerospace, Robotics, Manufacturing Systems, Mechanical Engineering and Human Motility (ICMERA)</t>
  </si>
  <si>
    <t>Co-presedinte al comitetului de organizare pentru:The International Conference „Optimization of the Intelligent and Automation Systems” (Optirob)</t>
  </si>
  <si>
    <t>Expert evaluator ARACIS, domeniul Inginerie si management</t>
  </si>
  <si>
    <t>Premiul II pe tara pentru activitatea stiintifica desfasurata in cadrul contractului CEEX -M1- C1 Nr. 22/2005 cu titlul : Metode de simulare, modelare si productie virtuala bazata pe tehnologia informatiei si comunicarii dedicate noii generatii de sisteme de prelucrare reconfigurabile, RECONFIG - 2007</t>
  </si>
  <si>
    <t>Premierea rezultatelor cercetării /2013 de către UEFISCDI - 2 - 2013</t>
  </si>
  <si>
    <r>
      <t>FRUMUŞANU, G.</t>
    </r>
    <r>
      <rPr>
        <sz val="10"/>
        <rFont val="Arial"/>
        <family val="2"/>
      </rPr>
      <t xml:space="preserve"> – </t>
    </r>
    <r>
      <rPr>
        <b/>
        <i/>
        <sz val="10"/>
        <rFont val="Arial"/>
        <family val="2"/>
      </rPr>
      <t>Maşini-unelte şi prelucrări prin aşchiere</t>
    </r>
    <r>
      <rPr>
        <sz val="10"/>
        <rFont val="Arial"/>
        <family val="2"/>
      </rPr>
      <t xml:space="preserve"> – Editura Ars Academica, Bucureşti, ISBN 978-973-88932-2-1, 2008</t>
    </r>
  </si>
  <si>
    <r>
      <t>FRUMUŞANU, G</t>
    </r>
    <r>
      <rPr>
        <sz val="10"/>
        <rFont val="Arial Narrow"/>
        <family val="2"/>
      </rPr>
      <t xml:space="preserve">., OANCEA, N. - </t>
    </r>
    <r>
      <rPr>
        <i/>
        <sz val="10"/>
        <rFont val="Arial Narrow"/>
        <family val="2"/>
      </rPr>
      <t>Technological solution to profile and generate the teeth of central gear for precessional gear drives</t>
    </r>
    <r>
      <rPr>
        <sz val="10"/>
        <rFont val="Arial Narrow"/>
        <family val="2"/>
      </rPr>
      <t xml:space="preserve"> – Int J Adv Manuf Technol (2013) 67: 687-699.  ISI Journal, ISSN: 0268-3768</t>
    </r>
  </si>
  <si>
    <r>
      <t xml:space="preserve">Frumuşanu, G, Epureanu, A., Constantin, I. – </t>
    </r>
    <r>
      <rPr>
        <i/>
        <sz val="10"/>
        <rFont val="Arial Narrow"/>
        <family val="2"/>
      </rPr>
      <t>Cutting process stability evaluation by process parameters evaluation</t>
    </r>
    <r>
      <rPr>
        <sz val="10"/>
        <rFont val="Arial Narrow"/>
        <family val="2"/>
      </rPr>
      <t xml:space="preserve">, Mathematical Methods, Systems Theory and Control (2009), pag. 345-350, WSEAS Press, ISBN 978-960-474-094-9 citată de Burduk, A., Stefaniak, P. – </t>
    </r>
    <r>
      <rPr>
        <i/>
        <sz val="10"/>
        <rFont val="Arial Narrow"/>
        <family val="2"/>
      </rPr>
      <t>Application of a perceptron artificial neural network for building the stability of a mining process</t>
    </r>
    <r>
      <rPr>
        <sz val="10"/>
        <rFont val="Arial Narrow"/>
        <family val="2"/>
      </rPr>
      <t>, Lecture Notes in Computer Science (2012), 7435: 826-833</t>
    </r>
  </si>
  <si>
    <r>
      <t xml:space="preserve">Frumuşanu, G, Epureanu, A., Constantin, I. – </t>
    </r>
    <r>
      <rPr>
        <i/>
        <sz val="10"/>
        <rFont val="Arial Narrow"/>
        <family val="2"/>
      </rPr>
      <t>Cutting process stability evaluation by process parameters evaluation</t>
    </r>
    <r>
      <rPr>
        <sz val="10"/>
        <rFont val="Arial Narrow"/>
        <family val="2"/>
      </rPr>
      <t xml:space="preserve">, Mathematical Methods, Systems Theory and Control (2009), pag. 345-350, WSEAS Press, ISBN 978-960-474-094-9 citată de Chatelain, J.-F., Zaghbani, I. – </t>
    </r>
    <r>
      <rPr>
        <i/>
        <sz val="10"/>
        <rFont val="Arial Narrow"/>
        <family val="2"/>
      </rPr>
      <t>A comparison of special helical cutter geometries based on cutting forces for the trimming of CFRP laminates</t>
    </r>
    <r>
      <rPr>
        <sz val="10"/>
        <rFont val="Arial Narrow"/>
        <family val="2"/>
      </rPr>
      <t>, International Journal of Mechanics (2012), 6(1):52-59</t>
    </r>
  </si>
  <si>
    <r>
      <t>Machining Process &amp; System Dynamics Identification by Using Chaotic Models</t>
    </r>
    <r>
      <rPr>
        <sz val="10"/>
        <rFont val="Arial Narrow"/>
        <family val="2"/>
      </rPr>
      <t>, Plenary Lecture 3 at 9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WSEAS International Conference Non-Linear Analysis, Non-Linear Systems and Chaos, Kantaoui, Sousse, Tunisia, May 3-6, 2010.</t>
    </r>
  </si>
  <si>
    <r>
      <t xml:space="preserve">Frumuşanu, G. – </t>
    </r>
    <r>
      <rPr>
        <i/>
        <sz val="10"/>
        <rFont val="Arial Narrow"/>
        <family val="2"/>
      </rPr>
      <t>Machining Process and System Stability – A Chaotic Approach</t>
    </r>
    <r>
      <rPr>
        <sz val="10"/>
        <rFont val="Arial Narrow"/>
        <family val="2"/>
      </rPr>
      <t>, Plenary Lecture 9 at Non-Linear Analysis, Non-Linear Systems and Chaos International Conference, University of La Laguna, Tenerife, Spain, 2009.</t>
    </r>
  </si>
  <si>
    <t>Frumusanu, G., Epureanu, Al., Conceptual Approach of the Environmental Impact Issued by the Manufacturing Process, The 9th Int. Conf. on Modelling and Optimization of the Aerospace, Robotics, Mechatronics, Machines-tools, Mechanical Engineering and Human Motricity Fields, (OPTIROB) 2014, 26-29 iunie 2014, Mangalia</t>
  </si>
  <si>
    <t>Frumusanu, G., Epureanu, Al., Holistic approach of the optimization problem in manufacturing,  The 10th Int. Conf. on Modelling and Optimization of the Aerospace, Robotics, Mechatronics, Machines-tools, Mechanical Engineering and Human Motricity Fields, (OPTIROB) 2015, Mangalia</t>
  </si>
  <si>
    <t>Indicator k33</t>
  </si>
  <si>
    <t>Recunoasterea impactului activitatii (A3)</t>
  </si>
  <si>
    <t>Premierea rezultatelor cercetării /2013 de către UEFISCDI - 1 - 2013</t>
  </si>
  <si>
    <t>Nr. pagini</t>
  </si>
  <si>
    <t>Nr autori</t>
  </si>
  <si>
    <t>Carte / capitol publicata in editura nationala</t>
  </si>
  <si>
    <t>Indicator k12</t>
  </si>
  <si>
    <t>Total k12</t>
  </si>
  <si>
    <t>Manuale didactice / monografii</t>
  </si>
  <si>
    <t>Indicator k15</t>
  </si>
  <si>
    <t>Total k15</t>
  </si>
  <si>
    <t>Indrumare de laborator / aplicatii</t>
  </si>
  <si>
    <t>Indicator k16</t>
  </si>
  <si>
    <t>Total k16</t>
  </si>
  <si>
    <t>Total k17</t>
  </si>
  <si>
    <t>Coordonare de progr. de studii, org. si coord. progr. de formare cont. si pr. educationale</t>
  </si>
  <si>
    <t>Dezvoltare de noi discipline</t>
  </si>
  <si>
    <t>Total k18</t>
  </si>
  <si>
    <t>Proiecte educationale (ERASMUS, Leonardo etc.)</t>
  </si>
  <si>
    <t>Indicator k19</t>
  </si>
  <si>
    <t>Total k19</t>
  </si>
  <si>
    <t>Durata (ani)</t>
  </si>
  <si>
    <t>Articole in reviste cotate ISI Thomson Reuters si in volume indexate ISI Proceedings</t>
  </si>
  <si>
    <t>Nr. autori</t>
  </si>
  <si>
    <t>Profesor: Minim 8 articole din care 2 in reviste; Conferentiar: Minim 5 articole din care 1 in revista</t>
  </si>
  <si>
    <t>De la ultima promovare (pentru cadre didactice) sau in ultimii 5 ani pentru candidatii din afara sistemului de invatamant.</t>
  </si>
  <si>
    <t>Revista</t>
  </si>
  <si>
    <t>Proceedings</t>
  </si>
  <si>
    <t>Tipul publicatiei</t>
  </si>
  <si>
    <t>Factor
de 
impact</t>
  </si>
  <si>
    <t>Articole in reviste si volumele unor manifestari stiintifice indexate in alte baze de date internationale</t>
  </si>
  <si>
    <t>Profesor: Minim 8 articole; Conferentiar: Minim 5 articole</t>
  </si>
  <si>
    <t>Articole in extenso in reviste / proceedings nationale / internationale neindexate</t>
  </si>
  <si>
    <t>Indicator k21</t>
  </si>
  <si>
    <t>Total k21</t>
  </si>
  <si>
    <t>Indicator k22</t>
  </si>
  <si>
    <t>Total k22</t>
  </si>
  <si>
    <t>Indicator k23</t>
  </si>
  <si>
    <t>Proprietate intelectuala, brevete de inventie si inovatie etc. - nationale</t>
  </si>
  <si>
    <t>Total k23</t>
  </si>
  <si>
    <t>Valoare (euro)</t>
  </si>
  <si>
    <t>Indicator k25</t>
  </si>
  <si>
    <t>Total k25</t>
  </si>
  <si>
    <t>Director granturi / proiecte castigate prin competitie - nationale</t>
  </si>
  <si>
    <t>Indicator k27</t>
  </si>
  <si>
    <t>Total k27</t>
  </si>
  <si>
    <t>Membru in echipa granturi / proiecte castigate prin competitie - nationale</t>
  </si>
  <si>
    <t>Durata participare (ani)</t>
  </si>
  <si>
    <r>
      <t xml:space="preserve">Frumusanu, G., Constantin, I., Marinescu, V.,  Epureanu, A.,  </t>
    </r>
    <r>
      <rPr>
        <i/>
        <sz val="10"/>
        <rFont val="Arial Narrow"/>
        <family val="2"/>
      </rPr>
      <t>Development of a stability intelligent control system for turning</t>
    </r>
    <r>
      <rPr>
        <sz val="10"/>
        <rFont val="Arial Narrow"/>
        <family val="2"/>
      </rPr>
      <t xml:space="preserve">, In: Int. J. Adv. Manuf. Techn., 64: 643-657, (2013), citat de STOIAN, C. în </t>
    </r>
    <r>
      <rPr>
        <i/>
        <sz val="10"/>
        <rFont val="Arial Narrow"/>
        <family val="2"/>
      </rPr>
      <t>Study Regarding the Slow Speed Motion Stability in Slay-Slide Kinematical Couples</t>
    </r>
    <r>
      <rPr>
        <sz val="10"/>
        <rFont val="Arial Narrow"/>
        <family val="2"/>
      </rPr>
      <t>, The Annals of „Dunărea de Jos” University, Fascicle V – Technologies in Machine Building (2014), ISSN 1221-4566, CSA, pp.33-36.</t>
    </r>
  </si>
  <si>
    <t>Citari in reviste ISI</t>
  </si>
  <si>
    <t>Nr. autori articol citat</t>
  </si>
  <si>
    <t>Indicator k29</t>
  </si>
  <si>
    <t>Total k29</t>
  </si>
  <si>
    <t>Citari in reviste BDI</t>
  </si>
  <si>
    <t>Indicator k31</t>
  </si>
  <si>
    <t>Total k31</t>
  </si>
  <si>
    <t>Prezentari invitate in plenul unor manifestari stiintifice nationale si internationale si Profesor invitat (exclusiv ERASMUS) - internationale</t>
  </si>
  <si>
    <t>Indicator k32</t>
  </si>
  <si>
    <t>Total k32</t>
  </si>
  <si>
    <t>Total k33</t>
  </si>
  <si>
    <t>Membru in colective de redactie sau comitete stiintifice alerev. si manif. st, organiz. de manif. st. / Recenzent pt. rev si manif. st. - ISI</t>
  </si>
  <si>
    <t>Membru in colective de redactie sau comitete stiintifice alerev. si manif. st, organiz. de manif. st. / Recenzent pt. rev si manif. st. - BDI</t>
  </si>
  <si>
    <t>Total k35</t>
  </si>
  <si>
    <t>Total k36</t>
  </si>
  <si>
    <t>Experienta  de management, analiza si evaluare in cercetare si / sau invatamant - membru</t>
  </si>
  <si>
    <t>Indicator k39</t>
  </si>
  <si>
    <t>Total k39</t>
  </si>
  <si>
    <t>Premii - ASAS, AOSR, academii de ramura si CNCSIS</t>
  </si>
  <si>
    <t>Indicator k17
15</t>
  </si>
  <si>
    <t>Indicator k18
10</t>
  </si>
  <si>
    <t>Indicator k35
10</t>
  </si>
  <si>
    <t>Indicator k36
8</t>
  </si>
  <si>
    <t>Total k3_10</t>
  </si>
  <si>
    <t>Indicator k3_10
15</t>
  </si>
  <si>
    <t>Nr. crt.</t>
  </si>
  <si>
    <t>Categoria</t>
  </si>
  <si>
    <t>Domeniul de activitate</t>
  </si>
  <si>
    <t>Conditii conferentiar</t>
  </si>
  <si>
    <t>Conditii CS II</t>
  </si>
  <si>
    <t>Conditii profesor</t>
  </si>
  <si>
    <t>Conditii CS I</t>
  </si>
  <si>
    <t>Activitate didactica / profesionala (A1) **</t>
  </si>
  <si>
    <t>Activitate de cercetare (A2)</t>
  </si>
  <si>
    <t>Total</t>
  </si>
  <si>
    <t>Punctaj</t>
  </si>
  <si>
    <r>
      <t xml:space="preserve">MITU ŞT., </t>
    </r>
    <r>
      <rPr>
        <b/>
        <sz val="12"/>
        <rFont val="Times New Roman"/>
        <family val="1"/>
      </rPr>
      <t>FRUMUŞANU G.,</t>
    </r>
    <r>
      <rPr>
        <sz val="12"/>
        <rFont val="Times New Roman"/>
        <family val="1"/>
      </rPr>
      <t xml:space="preserve"> STOIAN C. </t>
    </r>
    <r>
      <rPr>
        <b/>
        <sz val="12"/>
        <rFont val="Times New Roman"/>
        <family val="1"/>
      </rPr>
      <t xml:space="preserve">- </t>
    </r>
    <r>
      <rPr>
        <b/>
        <i/>
        <sz val="12"/>
        <rFont val="Times New Roman"/>
        <family val="1"/>
      </rPr>
      <t>Maşini-unelte - principii de proiectare</t>
    </r>
    <r>
      <rPr>
        <sz val="12"/>
        <rFont val="Times New Roman"/>
        <family val="1"/>
      </rPr>
      <t xml:space="preserve"> - Editura Tulias, Constanţa 1995, ISBN 973-97090-1-x</t>
    </r>
  </si>
  <si>
    <r>
      <t>FRUMUŞANU G.,</t>
    </r>
    <r>
      <rPr>
        <sz val="12"/>
        <rFont val="Times New Roman"/>
        <family val="1"/>
      </rPr>
      <t xml:space="preserve"> MITU ŞT., FETECĂU C., STOIAN C. </t>
    </r>
    <r>
      <rPr>
        <b/>
        <sz val="12"/>
        <rFont val="Times New Roman"/>
        <family val="1"/>
      </rPr>
      <t xml:space="preserve">- </t>
    </r>
    <r>
      <rPr>
        <b/>
        <i/>
        <sz val="12"/>
        <rFont val="Times New Roman"/>
        <family val="1"/>
      </rPr>
      <t>Maşini-unelte speciale şi neconvenţionale</t>
    </r>
    <r>
      <rPr>
        <sz val="12"/>
        <rFont val="Times New Roman"/>
        <family val="1"/>
      </rPr>
      <t xml:space="preserve"> - Editura Mongabit, Galaţi, 1999, ISBN 973-99174-8-8</t>
    </r>
  </si>
  <si>
    <r>
      <t xml:space="preserve">STOIAN C., </t>
    </r>
    <r>
      <rPr>
        <b/>
        <sz val="12"/>
        <rFont val="Times New Roman"/>
        <family val="1"/>
      </rPr>
      <t>FRUMUŞANU G.,</t>
    </r>
    <r>
      <rPr>
        <sz val="12"/>
        <rFont val="Times New Roman"/>
        <family val="1"/>
      </rPr>
      <t xml:space="preserve"> MITU ŞT. – </t>
    </r>
    <r>
      <rPr>
        <b/>
        <i/>
        <sz val="12"/>
        <rFont val="Times New Roman"/>
        <family val="1"/>
      </rPr>
      <t>Exploatarea maşinilor-unelte – sisteme de acţionare si comandă.</t>
    </r>
    <r>
      <rPr>
        <sz val="12"/>
        <rFont val="Times New Roman"/>
        <family val="1"/>
      </rPr>
      <t xml:space="preserve"> – Editura Evrika, Brăila, 2000, ISBN 973-8052-51-3</t>
    </r>
  </si>
  <si>
    <t>Director de program al specializarii Inginerie Economica Industriala - licenta, zi</t>
  </si>
  <si>
    <t>Metode numerice in ingineria tehnologica, II TCM, IEI</t>
  </si>
  <si>
    <t>Sisteme hidraulice proportionale IV MHP</t>
  </si>
  <si>
    <t xml:space="preserve">Masini-unelte speciale si neconventionale IV MU </t>
  </si>
  <si>
    <t>Sisteme de protectie umana si a mediului IV TCM</t>
  </si>
  <si>
    <t>Legislatia mediului IV IEI</t>
  </si>
  <si>
    <t>Managementul mediului IV IEI</t>
  </si>
  <si>
    <t>Modelarea generarii suprafetelor I ISIF - Master</t>
  </si>
  <si>
    <t>Fabriactia autovehiculelor IV AR</t>
  </si>
  <si>
    <r>
      <t>FRUMUŞANU, G</t>
    </r>
    <r>
      <rPr>
        <sz val="10"/>
        <rFont val="Arial Narrow"/>
        <family val="2"/>
      </rPr>
      <t xml:space="preserve">., CONSTANTIN, I., MARINESCU, V.,  EPUREANU, A. - </t>
    </r>
    <r>
      <rPr>
        <i/>
        <sz val="10"/>
        <rFont val="Arial Narrow"/>
        <family val="2"/>
      </rPr>
      <t>Development of a stability intelligent control system for turning</t>
    </r>
    <r>
      <rPr>
        <sz val="10"/>
        <rFont val="Arial Narrow"/>
        <family val="2"/>
      </rPr>
      <t xml:space="preserve"> – Int J Adv Manuf Technol (2013) 64: 643-657. Jurnal ISI, ISSN: 0268-3768</t>
    </r>
  </si>
  <si>
    <r>
      <t xml:space="preserve">Epureanu Al., Marinescu V., Constantin I., Banu M., </t>
    </r>
    <r>
      <rPr>
        <b/>
        <sz val="10"/>
        <rFont val="Arial Narrow"/>
        <family val="2"/>
      </rPr>
      <t>Frumusanu G.</t>
    </r>
    <r>
      <rPr>
        <sz val="10"/>
        <rFont val="Arial Narrow"/>
        <family val="2"/>
      </rPr>
      <t xml:space="preserve"> - </t>
    </r>
    <r>
      <rPr>
        <i/>
        <sz val="10"/>
        <rFont val="Arial Narrow"/>
        <family val="2"/>
      </rPr>
      <t>Technique for online controlling the cutting process stability</t>
    </r>
    <r>
      <rPr>
        <sz val="10"/>
        <rFont val="Arial Narrow"/>
        <family val="2"/>
      </rPr>
      <t>, Indian Journal of Engineering &amp; Materials Sciences (2014) 21: 277-282. ISSN 0975-1017</t>
    </r>
  </si>
  <si>
    <r>
      <t>FRUMUŞANU, G</t>
    </r>
    <r>
      <rPr>
        <sz val="10"/>
        <rFont val="Arial Narrow"/>
        <family val="2"/>
      </rPr>
      <t xml:space="preserve">. – </t>
    </r>
    <r>
      <rPr>
        <i/>
        <sz val="10"/>
        <rFont val="Arial Narrow"/>
        <family val="2"/>
      </rPr>
      <t>The Influence of Reconstruction Delay and Embedding Dimension Values onto Time Series Lyapunov Exponents Calculation</t>
    </r>
    <r>
      <rPr>
        <sz val="10"/>
        <rFont val="Arial Narrow"/>
        <family val="2"/>
      </rPr>
      <t xml:space="preserve"> - Buletinul Institutului Politehnic din Iasi, Tomul LIII (LVII), 2007, Fasc. 5, ISSN 1582-6392, p. 97-100.</t>
    </r>
  </si>
  <si>
    <r>
      <t>FRUMUŞANU, G.</t>
    </r>
    <r>
      <rPr>
        <sz val="10"/>
        <rFont val="Arial Narrow"/>
        <family val="2"/>
      </rPr>
      <t xml:space="preserve">, EPUREANU, AL. – </t>
    </r>
    <r>
      <rPr>
        <i/>
        <sz val="10"/>
        <rFont val="Arial Narrow"/>
        <family val="2"/>
      </rPr>
      <t>Approach of Cutting Processes Chaotic Character by Using Cutting Force Poincare Map</t>
    </r>
    <r>
      <rPr>
        <sz val="10"/>
        <rFont val="Arial Narrow"/>
        <family val="2"/>
      </rPr>
      <t xml:space="preserve"> - Buletinul Institutului Politehnic din Iasi, Tomul LIII (LVII), 2007, Fasc. 5, ISSN 1582-6392, p. 101-103.</t>
    </r>
  </si>
  <si>
    <r>
      <t>FRUMUŞANU, G.</t>
    </r>
    <r>
      <rPr>
        <sz val="10"/>
        <rFont val="Arial Narrow"/>
        <family val="2"/>
      </rPr>
      <t xml:space="preserve">, OANCEA, N., DURA., G. – </t>
    </r>
    <r>
      <rPr>
        <i/>
        <sz val="10"/>
        <rFont val="Arial Narrow"/>
        <family val="2"/>
      </rPr>
      <t>Profiles Represented by Poles Approximation Precision Improvement when Generating Whirls of Surfaces with a Rack-Tool by Rolling</t>
    </r>
    <r>
      <rPr>
        <sz val="10"/>
        <rFont val="Arial Narrow"/>
        <family val="2"/>
      </rPr>
      <t xml:space="preserve"> – Proceedings of the 16</t>
    </r>
    <r>
      <rPr>
        <u val="single"/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International Conference on Manufacturing Systems ICMaS 2007, ISBN 1842-3183, p.65-68.</t>
    </r>
  </si>
  <si>
    <r>
      <t xml:space="preserve">OANCEA, N.,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, DURA., G. – </t>
    </r>
    <r>
      <rPr>
        <i/>
        <sz val="10"/>
        <rFont val="Arial Narrow"/>
        <family val="2"/>
      </rPr>
      <t>Algorithms Improving Representation by Poles when Generating by Tools Associated to Circular Centrods</t>
    </r>
    <r>
      <rPr>
        <sz val="10"/>
        <rFont val="Arial Narrow"/>
        <family val="2"/>
      </rPr>
      <t xml:space="preserve"> – Proceedings of the 16</t>
    </r>
    <r>
      <rPr>
        <u val="single"/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International Conference on Manufacturing Systems ICMaS 2007, ISBN 1842-3183, p.129-132.</t>
    </r>
  </si>
  <si>
    <r>
      <t>PN II ID – 794, Contract de  finanţare 642/15.01.2009 „</t>
    </r>
    <r>
      <rPr>
        <b/>
        <i/>
        <sz val="10"/>
        <rFont val="Arial Narrow"/>
        <family val="2"/>
      </rPr>
      <t>O nouă teorie a stabilităţii aşchierii, care se bazează pe dinamica haotică a procesului, precum şi aplicarea acesteia la controlul inteligent al stabilităţii</t>
    </r>
    <r>
      <rPr>
        <sz val="10"/>
        <rFont val="Arial Narrow"/>
        <family val="2"/>
      </rPr>
      <t>” – etapa 2009</t>
    </r>
  </si>
  <si>
    <r>
      <t>PN II ID – 794, Contract de  finanţare 642/15.01.2009 „</t>
    </r>
    <r>
      <rPr>
        <b/>
        <i/>
        <sz val="10"/>
        <rFont val="Arial Narrow"/>
        <family val="2"/>
      </rPr>
      <t>O nouă teorie a stabilităţii aşchierii, care se bazează pe dinamica haotică a procesului, precum şi aplicarea acesteia la controlul inteligent al stabilităţii</t>
    </r>
    <r>
      <rPr>
        <sz val="10"/>
        <rFont val="Arial Narrow"/>
        <family val="2"/>
      </rPr>
      <t>” – etapa 2010</t>
    </r>
  </si>
  <si>
    <r>
      <t>PN II ID – 794, Contract de  finanţare 642/15.01.2009 „</t>
    </r>
    <r>
      <rPr>
        <b/>
        <i/>
        <sz val="10"/>
        <rFont val="Arial Narrow"/>
        <family val="2"/>
      </rPr>
      <t>O nouă teorie a stabilităţii aşchierii, care se bazează pe dinamica haotică a procesului, precum şi aplicarea acesteia la controlul inteligent al stabilităţii</t>
    </r>
    <r>
      <rPr>
        <sz val="10"/>
        <rFont val="Arial Narrow"/>
        <family val="2"/>
      </rPr>
      <t>” – etapa 2011</t>
    </r>
  </si>
  <si>
    <r>
      <t xml:space="preserve">Contract 41273/2003, tema2, cod CNCSIS 1027 - </t>
    </r>
    <r>
      <rPr>
        <b/>
        <i/>
        <sz val="10"/>
        <rFont val="Arial Narrow"/>
        <family val="2"/>
      </rPr>
      <t xml:space="preserve">Un nou algoritm pentru studiul suprafeţelor în înfăşurare cu aplicaţii în sinteza angrenajului melcat spiroid - </t>
    </r>
    <r>
      <rPr>
        <sz val="10"/>
        <rFont val="Arial Narrow"/>
        <family val="2"/>
      </rPr>
      <t>etapa 2003</t>
    </r>
  </si>
  <si>
    <r>
      <t xml:space="preserve">Contract 41273/2003, tema2, cod CNCSIS 1027 - </t>
    </r>
    <r>
      <rPr>
        <b/>
        <i/>
        <sz val="10"/>
        <rFont val="Arial Narrow"/>
        <family val="2"/>
      </rPr>
      <t>Un nou algoritm pentru studiul suprafeţelor în înfăşurare cu aplicaţii în sinteza angrenajului melcat spiroid</t>
    </r>
    <r>
      <rPr>
        <sz val="10"/>
        <rFont val="Arial Narrow"/>
        <family val="2"/>
      </rPr>
      <t xml:space="preserve"> - etapa 2004</t>
    </r>
  </si>
  <si>
    <r>
      <t xml:space="preserve">Contract 2443/1992 GRANT - </t>
    </r>
    <r>
      <rPr>
        <b/>
        <i/>
        <sz val="10"/>
        <rFont val="Arial Narrow"/>
        <family val="2"/>
      </rPr>
      <t>Cercetări privind elaborarea metodologiilor de calcul şi a echipamentelor tehnologice pentru generarea suprafeţelor complexe, cu aplicaţii in generarea suprafeţelor elicoidale şi poligonale</t>
    </r>
    <r>
      <rPr>
        <sz val="10"/>
        <rFont val="Arial Narrow"/>
        <family val="2"/>
      </rPr>
      <t xml:space="preserve"> </t>
    </r>
  </si>
  <si>
    <r>
      <t xml:space="preserve">Contract 5007/1996, tema 1181 CNCSU - </t>
    </r>
    <r>
      <rPr>
        <b/>
        <i/>
        <sz val="10"/>
        <rFont val="Arial Narrow"/>
        <family val="2"/>
      </rPr>
      <t>Elaborarea unei teorii unitare a suprafeţelor cinematic conjugate, cu aplicaţii în domeniul corpurilor solide</t>
    </r>
  </si>
  <si>
    <r>
      <t xml:space="preserve">Contract 29/1998, cod CNCSU 228, tema 20 - </t>
    </r>
    <r>
      <rPr>
        <b/>
        <i/>
        <sz val="10"/>
        <rFont val="Arial Narrow"/>
        <family val="2"/>
      </rPr>
      <t>Sinteza unei noi geometrii şi forme constructive a burghielor elicoidale</t>
    </r>
  </si>
  <si>
    <r>
      <t xml:space="preserve">Contract 36943/2000, cod CNCSIS 859, tema 6 – </t>
    </r>
    <r>
      <rPr>
        <b/>
        <i/>
        <sz val="10"/>
        <rFont val="Arial Narrow"/>
        <family val="2"/>
      </rPr>
      <t>Sinteza procedeelor de prelucrare a maselor plastice</t>
    </r>
  </si>
  <si>
    <r>
      <t xml:space="preserve">Contract 34976/2001, tema 13, cod CNCSIS 530 – </t>
    </r>
    <r>
      <rPr>
        <b/>
        <i/>
        <sz val="10"/>
        <rFont val="Arial Narrow"/>
        <family val="2"/>
      </rPr>
      <t>Algoritm general pentru studiul suprafeţelor conjugate cu aplicaţii în sinteza angrenajelor</t>
    </r>
  </si>
  <si>
    <r>
      <t xml:space="preserve">Contract 41273/2003, tema3, cod CNCSIS 1041 - </t>
    </r>
    <r>
      <rPr>
        <b/>
        <i/>
        <sz val="10"/>
        <rFont val="Arial Narrow"/>
        <family val="2"/>
      </rPr>
      <t>Algoritmizarea prin metoda modelării solide a studiului suprafeţelor conjugate cu aplicaţii în sinteza suprafeţelor poliforme necilindrice (I)</t>
    </r>
  </si>
  <si>
    <r>
      <t>Contract CEEx – M1 – C1 nr.22/2005-2007 INFOSOC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– Metode de simulare, modelare şi producţie virtuală bazată pe tehnologia informaţiei şi comunicării, dedicate noii generaţii de sisteme de producţie reconfigurabil</t>
    </r>
  </si>
  <si>
    <r>
      <t xml:space="preserve">Contract PNCDI nr.415/2005 – </t>
    </r>
    <r>
      <rPr>
        <b/>
        <i/>
        <sz val="10"/>
        <rFont val="Arial Narrow"/>
        <family val="2"/>
      </rPr>
      <t>Sistem de cursuri pentru instruirea personalului adult din industrie.</t>
    </r>
    <r>
      <rPr>
        <sz val="10"/>
        <rFont val="Arial Narrow"/>
        <family val="2"/>
      </rPr>
      <t xml:space="preserve"> Beneficiar: Ministerul Economiei şi Comerţului (coordonator CEPROHART Brăila)</t>
    </r>
  </si>
  <si>
    <r>
      <t xml:space="preserve">Contract CEEX – M1 – C1 nr.20/2005-2007 – </t>
    </r>
    <r>
      <rPr>
        <b/>
        <i/>
        <sz val="10"/>
        <rFont val="Arial Narrow"/>
        <family val="2"/>
      </rPr>
      <t>O nouă tehnologie de realizare a rulmenţilor;</t>
    </r>
    <r>
      <rPr>
        <sz val="10"/>
        <rFont val="Arial Narrow"/>
        <family val="2"/>
      </rPr>
      <t xml:space="preserve"> beneficiar: CNCSIS</t>
    </r>
  </si>
  <si>
    <r>
      <t xml:space="preserve">Contract  /2006, tema 4 – cod CNCSIS 523 – </t>
    </r>
    <r>
      <rPr>
        <b/>
        <i/>
        <sz val="10"/>
        <rFont val="Arial Narrow"/>
        <family val="2"/>
      </rPr>
      <t>Modelări matematice şi informatice ale proceselor de generare prin rulare a vârtejurilor de suprafeţe în scopul sintezei de scule aşchietoare ce asigură reducerea consumului energetic</t>
    </r>
    <r>
      <rPr>
        <sz val="10"/>
        <rFont val="Arial Narrow"/>
        <family val="2"/>
      </rPr>
      <t xml:space="preserve"> – membru în colectiv</t>
    </r>
  </si>
  <si>
    <r>
      <t>FRUMUŞANU G.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Angrenaje precesionale tehnologice</t>
    </r>
    <r>
      <rPr>
        <sz val="10"/>
        <rFont val="Arial"/>
        <family val="2"/>
      </rPr>
      <t xml:space="preserve"> - Editura Cartea Universitară, Bucureşti, 2004, ISBN 973-7956-11-7 </t>
    </r>
  </si>
  <si>
    <r>
      <t xml:space="preserve">FETECĂU C., STAN F., </t>
    </r>
    <r>
      <rPr>
        <b/>
        <sz val="10"/>
        <rFont val="Arial"/>
        <family val="2"/>
      </rPr>
      <t>FRUMUŞANU G.,</t>
    </r>
    <r>
      <rPr>
        <sz val="10"/>
        <rFont val="Arial"/>
        <family val="2"/>
      </rPr>
      <t xml:space="preserve"> CERNEGA Ov. 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>Maşini şi utilaje pentru prelucrarea maselor plastice</t>
    </r>
    <r>
      <rPr>
        <sz val="10"/>
        <rFont val="Arial"/>
        <family val="2"/>
      </rPr>
      <t xml:space="preserve"> - OI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>D, Bucureşti, 1999, ISBN 973-9187-75-7</t>
    </r>
  </si>
  <si>
    <r>
      <t xml:space="preserve">MITU ŞT., NEAGU M., </t>
    </r>
    <r>
      <rPr>
        <b/>
        <sz val="10"/>
        <rFont val="Arial"/>
        <family val="2"/>
      </rPr>
      <t>FRUMUŞANU G.</t>
    </r>
    <r>
      <rPr>
        <sz val="10"/>
        <rFont val="Arial"/>
        <family val="2"/>
      </rPr>
      <t xml:space="preserve"> – </t>
    </r>
    <r>
      <rPr>
        <b/>
        <i/>
        <sz val="10"/>
        <rFont val="Arial"/>
        <family val="2"/>
      </rPr>
      <t>Benchmarking</t>
    </r>
    <r>
      <rPr>
        <sz val="10"/>
        <rFont val="Arial"/>
        <family val="2"/>
      </rPr>
      <t xml:space="preserve"> – Editura Fundaţiei Universitare „Dunărea de Jos”, Galaţi, 2000, ISBN 973-99667-5-6</t>
    </r>
  </si>
  <si>
    <r>
      <t>FRUMUŞANU G. -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Metode numerice în ingineria tehnologică</t>
    </r>
    <r>
      <rPr>
        <sz val="10"/>
        <rFont val="Arial"/>
        <family val="2"/>
      </rPr>
      <t xml:space="preserve"> - Editura Cartea Universitară, Bucureşti, 2004, ISBN 973-7956-75-3</t>
    </r>
  </si>
  <si>
    <r>
      <t xml:space="preserve">STOIAN, C., </t>
    </r>
    <r>
      <rPr>
        <b/>
        <sz val="10"/>
        <rFont val="Arial"/>
        <family val="2"/>
      </rPr>
      <t xml:space="preserve">FRUMUŞANU, G. – </t>
    </r>
    <r>
      <rPr>
        <b/>
        <i/>
        <sz val="10"/>
        <rFont val="Arial"/>
        <family val="2"/>
      </rPr>
      <t>Fiabilitatea şi mentenanţa utilajelor</t>
    </r>
    <r>
      <rPr>
        <sz val="10"/>
        <rFont val="Arial"/>
        <family val="2"/>
      </rPr>
      <t xml:space="preserve"> - Editura Cartea Universitară, Bucureşti, 2004, ISBN 973-731-159-0</t>
    </r>
  </si>
  <si>
    <r>
      <t xml:space="preserve">DIMA, M., BANU, M., STOIAN, C., </t>
    </r>
    <r>
      <rPr>
        <b/>
        <sz val="10"/>
        <rFont val="Arial"/>
        <family val="2"/>
      </rPr>
      <t>FRUMUŞANU, G.,</t>
    </r>
    <r>
      <rPr>
        <sz val="10"/>
        <rFont val="Arial"/>
        <family val="2"/>
      </rPr>
      <t xml:space="preserve"> CIOCAN. O. </t>
    </r>
    <r>
      <rPr>
        <b/>
        <sz val="10"/>
        <rFont val="Arial"/>
        <family val="2"/>
      </rPr>
      <t xml:space="preserve">– </t>
    </r>
    <r>
      <rPr>
        <b/>
        <i/>
        <sz val="10"/>
        <rFont val="Arial"/>
        <family val="2"/>
      </rPr>
      <t xml:space="preserve">Concepte moderne de fabricaţie. Îmbunătăţire continuă – Kaizen. Fabricaţie în flux (Lean Manufacturing), mentenanţă productivă totală - </t>
    </r>
    <r>
      <rPr>
        <sz val="10"/>
        <rFont val="Arial"/>
        <family val="2"/>
      </rPr>
      <t>Editura Cartea Universitară, Bucureşti, ISBN 973-731-403-4, 2006</t>
    </r>
  </si>
  <si>
    <r>
      <t>FRUMUŞANU, G.</t>
    </r>
    <r>
      <rPr>
        <sz val="10"/>
        <rFont val="Arial Narrow"/>
        <family val="2"/>
      </rPr>
      <t xml:space="preserve">, EPUREANU, A. - </t>
    </r>
    <r>
      <rPr>
        <i/>
        <sz val="10"/>
        <rFont val="Arial Narrow"/>
        <family val="2"/>
      </rPr>
      <t>Dimensional Compensation in Stern Tube Bushes Machining</t>
    </r>
    <r>
      <rPr>
        <sz val="10"/>
        <rFont val="Arial Narrow"/>
        <family val="2"/>
      </rPr>
      <t xml:space="preserve"> –  Applied Mechanics and Materials (2013) 332: 449-454. Trans Tech Publications, Elseiver, </t>
    </r>
    <r>
      <rPr>
        <sz val="10"/>
        <color indexed="8"/>
        <rFont val="Arial Narrow"/>
        <family val="2"/>
      </rPr>
      <t>ISSN: 1660-9336</t>
    </r>
  </si>
  <si>
    <r>
      <t>FRUMUŞANU, G.</t>
    </r>
    <r>
      <rPr>
        <sz val="10"/>
        <rFont val="Arial Narrow"/>
        <family val="2"/>
      </rPr>
      <t xml:space="preserve">, EPUREANU, A., CONSTANTIN, I. – </t>
    </r>
    <r>
      <rPr>
        <i/>
        <sz val="10"/>
        <rFont val="Arial Narrow"/>
        <family val="2"/>
      </rPr>
      <t>A Novel Technique for Online Holistic Control of the Machining Process</t>
    </r>
    <r>
      <rPr>
        <sz val="10"/>
        <rFont val="Arial Narrow"/>
        <family val="2"/>
      </rPr>
      <t xml:space="preserve"> – Buletinul Institutului Politehnic din Iaşi, Tom LIX (LXIII), Fasc.3: 53-61, Editura Politehnium, ISSN 1011-2855</t>
    </r>
  </si>
  <si>
    <r>
      <t>FRUMUŞANU, G.</t>
    </r>
    <r>
      <rPr>
        <sz val="10"/>
        <rFont val="Arial Narrow"/>
        <family val="2"/>
      </rPr>
      <t xml:space="preserve">, BERBINSCHI, S., OANCEA, N. – </t>
    </r>
    <r>
      <rPr>
        <i/>
        <sz val="10"/>
        <rFont val="Arial Narrow"/>
        <family val="2"/>
      </rPr>
      <t>Cylindrical Surfaces Enwrapping Helical Surfaces. Rack-tool versus Planing Tool</t>
    </r>
    <r>
      <rPr>
        <sz val="10"/>
        <rFont val="Arial Narrow"/>
        <family val="2"/>
      </rPr>
      <t xml:space="preserve"> – Proceedings in Manufacturing Systems, (2013) Vol.8, Issue 3, pag. 153-158, Editura Academiei Române, ISSN  2067-9238</t>
    </r>
  </si>
  <si>
    <r>
      <t xml:space="preserve">Berbinschi, S., Teodor, V.G.,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, Oancea, N.  - </t>
    </r>
    <r>
      <rPr>
        <i/>
        <sz val="10"/>
        <rFont val="Arial Narrow"/>
        <family val="2"/>
      </rPr>
      <t>Graphical method for profiling the tools which generate internal surfaces by rolling</t>
    </r>
    <r>
      <rPr>
        <sz val="10"/>
        <rFont val="Arial Narrow"/>
        <family val="2"/>
      </rPr>
      <t>, Academic Journal of Manufacturing Engineering (2014), vol. 12 issue 2: 12-17. ISSN 1583-7904</t>
    </r>
  </si>
  <si>
    <r>
      <t>FRUMUŞANU, G.</t>
    </r>
    <r>
      <rPr>
        <sz val="10"/>
        <rFont val="Arial Narrow"/>
        <family val="2"/>
      </rPr>
      <t xml:space="preserve">, BERBINSCHI, S., OANCEA, N. – </t>
    </r>
    <r>
      <rPr>
        <i/>
        <sz val="10"/>
        <rFont val="Arial Narrow"/>
        <family val="2"/>
      </rPr>
      <t xml:space="preserve">Graphical method in CATIA for profiling rotating cutters </t>
    </r>
    <r>
      <rPr>
        <sz val="10"/>
        <rFont val="Arial Narrow"/>
        <family val="2"/>
      </rPr>
      <t>– Proceedings in Manufacturing Systems, (2014) Vol.9, Issue 2, pag. 81-86, Editura Academiei Române, ISSN  2067-9238</t>
    </r>
  </si>
  <si>
    <r>
      <t>Frumusanu, G.</t>
    </r>
    <r>
      <rPr>
        <sz val="10"/>
        <rFont val="Arial Narrow"/>
        <family val="2"/>
      </rPr>
      <t xml:space="preserve">, Epureanu, Al., </t>
    </r>
    <r>
      <rPr>
        <i/>
        <sz val="10"/>
        <rFont val="Arial Narrow"/>
        <family val="2"/>
      </rPr>
      <t>Conceptual Approach of the Environmental Impact Issued by the Manufacturing Process</t>
    </r>
    <r>
      <rPr>
        <sz val="10"/>
        <rFont val="Arial Narrow"/>
        <family val="2"/>
      </rPr>
      <t xml:space="preserve">, Applied Mechanics and Materials (2014) 555: 485-490. Trans Tech Publications, Elseiver, </t>
    </r>
    <r>
      <rPr>
        <sz val="10"/>
        <color indexed="8"/>
        <rFont val="Arial Narrow"/>
        <family val="2"/>
      </rPr>
      <t>ISSN: 1660-9336</t>
    </r>
  </si>
  <si>
    <r>
      <t>FRUMUŞANU, G.</t>
    </r>
    <r>
      <rPr>
        <sz val="10"/>
        <rFont val="Arial Narrow"/>
        <family val="2"/>
      </rPr>
      <t xml:space="preserve">, BERBINSCHI, S., OANCEA, N. – </t>
    </r>
    <r>
      <rPr>
        <i/>
        <sz val="10"/>
        <rFont val="Arial Narrow"/>
        <family val="2"/>
      </rPr>
      <t>The Ring-Tool Profiling in CATIA Graphical Environment, Based on the Family of Substituting Circles Method</t>
    </r>
    <r>
      <rPr>
        <sz val="10"/>
        <rFont val="Arial Narrow"/>
        <family val="2"/>
      </rPr>
      <t xml:space="preserve">, Applied Mechanics and Materials (2014) 656: 137-145. Trans Tech Publications, Elseiver, </t>
    </r>
    <r>
      <rPr>
        <sz val="10"/>
        <color indexed="8"/>
        <rFont val="Arial Narrow"/>
        <family val="2"/>
      </rPr>
      <t>ISSN: 1660-9336</t>
    </r>
  </si>
  <si>
    <r>
      <t xml:space="preserve">Berbinschi S., </t>
    </r>
    <r>
      <rPr>
        <b/>
        <sz val="10"/>
        <rFont val="Arial Narrow"/>
        <family val="2"/>
      </rPr>
      <t>FrumuŞanu G.</t>
    </r>
    <r>
      <rPr>
        <sz val="10"/>
        <rFont val="Arial Narrow"/>
        <family val="2"/>
      </rPr>
      <t xml:space="preserve">, Teodor V., Oancea N. - </t>
    </r>
    <r>
      <rPr>
        <i/>
        <sz val="10"/>
        <rFont val="Arial Narrow"/>
        <family val="2"/>
      </rPr>
      <t>The Pinion Cutter for Profiled Holes – Graphical Method in CATIA</t>
    </r>
    <r>
      <rPr>
        <sz val="10"/>
        <rFont val="Arial Narrow"/>
        <family val="2"/>
      </rPr>
      <t xml:space="preserve">, Applied Mechanics and Materials (2014) 657: 720-724. Trans Tech Publications, Elseiver, </t>
    </r>
    <r>
      <rPr>
        <sz val="10"/>
        <color indexed="8"/>
        <rFont val="Arial Narrow"/>
        <family val="2"/>
      </rPr>
      <t>ISSN: 1660-9336</t>
    </r>
  </si>
  <si>
    <r>
      <t xml:space="preserve">Berbinschi S., Teodor V., </t>
    </r>
    <r>
      <rPr>
        <b/>
        <sz val="10"/>
        <rFont val="Arial Narrow"/>
        <family val="2"/>
      </rPr>
      <t>FrumuŞanu G.</t>
    </r>
    <r>
      <rPr>
        <sz val="10"/>
        <rFont val="Arial Narrow"/>
        <family val="2"/>
      </rPr>
      <t xml:space="preserve">, Oancea N. - </t>
    </r>
    <r>
      <rPr>
        <i/>
        <sz val="10"/>
        <rFont val="Arial Narrow"/>
        <family val="2"/>
      </rPr>
      <t>The Method of Substituting Circles Family. Application in Catia Design Environment for Gear-Shaped Tool Profiling</t>
    </r>
    <r>
      <rPr>
        <sz val="10"/>
        <rFont val="Arial Narrow"/>
        <family val="2"/>
      </rPr>
      <t xml:space="preserve">, Advanced Materials Research (2014) 1036: 370-375. Trans Tech Publications, Elseiver, </t>
    </r>
    <r>
      <rPr>
        <sz val="10"/>
        <color indexed="8"/>
        <rFont val="Arial Narrow"/>
        <family val="2"/>
      </rPr>
      <t>ISSN: 1660-9336</t>
    </r>
  </si>
  <si>
    <t>SOCRATES / ERASMUS - Universita degli studi di Padova (1999-2011)</t>
  </si>
  <si>
    <r>
      <t xml:space="preserve">FRUMUŞANU G. - </t>
    </r>
    <r>
      <rPr>
        <i/>
        <sz val="12"/>
        <rFont val="Times New Roman"/>
        <family val="1"/>
      </rPr>
      <t>Maşini-unelte şi prelucrări prin aşchiere. Îndrumar de laborator</t>
    </r>
    <r>
      <rPr>
        <sz val="12"/>
        <rFont val="Times New Roman"/>
        <family val="1"/>
      </rPr>
      <t xml:space="preserve"> - Editura Fundaţiei Universitare „Dunărea de Jos” Galaţi, 2003, ISBN 973-627-093-9</t>
    </r>
  </si>
  <si>
    <r>
      <t xml:space="preserve">FRUMUŞANU G. - </t>
    </r>
    <r>
      <rPr>
        <i/>
        <sz val="12"/>
        <rFont val="Times New Roman"/>
        <family val="1"/>
      </rPr>
      <t>Metode numerice în ingineria tehnologică. Aplicaţii</t>
    </r>
    <r>
      <rPr>
        <b/>
        <i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Editura Fundaţiei Universitare „Dunărea de Jos” Galaţi, 2004, ISBN 973-627-172-2</t>
    </r>
  </si>
  <si>
    <r>
      <t>Frumuşanu, G.</t>
    </r>
    <r>
      <rPr>
        <sz val="10"/>
        <rFont val="Arial Narrow"/>
        <family val="2"/>
      </rPr>
      <t xml:space="preserve">, Constantin, I., Epureanu, A. – </t>
    </r>
    <r>
      <rPr>
        <i/>
        <sz val="10"/>
        <rFont val="Arial Narrow"/>
        <family val="2"/>
      </rPr>
      <t>Method for early detection of regenerative instability in turning</t>
    </r>
    <r>
      <rPr>
        <sz val="10"/>
        <rFont val="Arial Narrow"/>
        <family val="2"/>
      </rPr>
      <t>, în The International Journal of Advanced Manufacturing Technology, (2012) 58:29-43, Springer, ISSN 0268-3768, DOI 10.1007/s 00170-011-3383-6.</t>
    </r>
  </si>
  <si>
    <r>
      <t>Frumusanu, G.</t>
    </r>
    <r>
      <rPr>
        <sz val="10"/>
        <rFont val="Arial Narrow"/>
        <family val="2"/>
      </rPr>
      <t xml:space="preserve">, Constantin, I., Epureanu, A. - </t>
    </r>
    <r>
      <rPr>
        <i/>
        <sz val="10"/>
        <rFont val="Arial Narrow"/>
        <family val="2"/>
      </rPr>
      <t>A possible connection between cutting process stability and Lyapunov exponent magnitude</t>
    </r>
    <r>
      <rPr>
        <sz val="10"/>
        <rFont val="Arial Narrow"/>
        <family val="2"/>
      </rPr>
      <t>, in Proceedings of the 14th International Conference Modern Technologies, Quality and Innovation, ModTech 2010, 20-22 May, Slanic Moldova, ISSN 2066-3919, p.283-286</t>
    </r>
  </si>
  <si>
    <r>
      <t xml:space="preserve">Vasiliu, L., Epureanu, A.,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Some possibilities for stern-tube bushes inner surfaces machining with dimensional adaptive control</t>
    </r>
    <r>
      <rPr>
        <sz val="10"/>
        <rFont val="Arial Narrow"/>
        <family val="2"/>
      </rPr>
      <t>, in Proceedings of the 14th International Conference Modern Technologies, Quality and Innovation, ModTech 2010, 20-22 May, Slanic Moldova, ISSN 2066-3919, p.663-666.</t>
    </r>
  </si>
  <si>
    <r>
      <t xml:space="preserve">Vasiliu, L., Epureanu Al., </t>
    </r>
    <r>
      <rPr>
        <b/>
        <sz val="10"/>
        <rFont val="Arial Narrow"/>
        <family val="2"/>
      </rPr>
      <t>Frumusanu, G.</t>
    </r>
    <r>
      <rPr>
        <sz val="10"/>
        <rFont val="Arial Narrow"/>
        <family val="2"/>
      </rPr>
      <t>, Marinescu, V. – Increasing of the Stern Tube Bushes Precision by On-Line Adaptive Control of the Cutting Process, in Proceedings of the 5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WSEAS International Conference on Dynamical Systems and Control (CONTROL’09), University of La Laguna, Tenerife, Spain, 2009, p.102-106, ISBN 978-960-474-094-9, ISSN 1790-2769.</t>
    </r>
  </si>
  <si>
    <r>
      <t xml:space="preserve">Lixandru, I., Marinescu, V., </t>
    </r>
    <r>
      <rPr>
        <b/>
        <sz val="10"/>
        <rFont val="Arial Narrow"/>
        <family val="2"/>
      </rPr>
      <t>Frumusanu, G.</t>
    </r>
    <r>
      <rPr>
        <sz val="10"/>
        <rFont val="Arial Narrow"/>
        <family val="2"/>
      </rPr>
      <t>, Craciun, M.V., Epureanu, Al. – B-Spline Reduced Order Models of the Multidimensional Fields, in Proceedings of the 11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WSEAS International Conference on Mathemetical Methods, Computational Techniques and Intelligent Systems (MAMECTIS’09), University of La Laguna, Tenerife, Spain, 2009, p.224-228, ISBN 978-960-474-094-9, ISSN 1790-2769.</t>
    </r>
  </si>
  <si>
    <r>
      <t>Frumuşanu, G.</t>
    </r>
    <r>
      <rPr>
        <sz val="10"/>
        <rFont val="Arial Narrow"/>
        <family val="2"/>
      </rPr>
      <t>, Epureanu, Al., Constantin, I. - Cutting Process Stability Evaluation by Process Parameters Monitoring, in Proceedings of the 8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WSEAS International Conference on Non-Linear Analysis, Non-Linear Systems and Chaos (NOLASC’09), University of La Laguna, Tenerife, Spain, 2009, p.345-350, ISBN 978-960-474-094-9, ISSN 1790-2769.</t>
    </r>
  </si>
  <si>
    <r>
      <t>Frumuşanu, G.</t>
    </r>
    <r>
      <rPr>
        <sz val="10"/>
        <rFont val="Arial Narrow"/>
        <family val="2"/>
      </rPr>
      <t xml:space="preserve"> – Representations of chaotic systems dynamics, with application in technological system stability control, in Proceedings of the 13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International Conference Modern Technologies, Quality and Innovation, MODTECH 2009, Iaşi, 2009, p.251-254, ISSN 2066-3919.</t>
    </r>
  </si>
  <si>
    <r>
      <t>Frumuşanu, G.</t>
    </r>
    <r>
      <rPr>
        <sz val="10"/>
        <rFont val="Arial Narrow"/>
        <family val="2"/>
      </rPr>
      <t>, Stoian, C. – Logistic-Type Chaotic One-Dimensional Models, in Buletinul Institutului Politehnic din Iaşi, Tomul LV(LIX), Fasc.4, Secţia Construcţii de Maşini, 2009, p.31-36, ISSN 1011-2855.</t>
    </r>
  </si>
  <si>
    <r>
      <t>Frumuşanu, G.</t>
    </r>
    <r>
      <rPr>
        <sz val="10"/>
        <rFont val="Arial Narrow"/>
        <family val="2"/>
      </rPr>
      <t>, Oancea, N. – Method for Multi-Edge Drills with Curved Cutting Edge Sharpening, in Proceedings of the International Conference Of Manufacturing Systems, ICMaS, vol.4, 2009, Editura Academiei Române, p.191-194, ISSN 1842-3183.</t>
    </r>
  </si>
  <si>
    <r>
      <t>FRUMUŞANU G.</t>
    </r>
    <r>
      <rPr>
        <sz val="10"/>
        <rFont val="Arial Narrow"/>
        <family val="2"/>
      </rPr>
      <t>, OANCEA N., UNGUREANU I. – Profil si procedeu de danturare a roţii centrale a angrenajului precesional, Brevet de invenţie nr. 116836 B, clasa F 16 H 1/32 - publicat în BOPI nr. 6/2001</t>
    </r>
  </si>
  <si>
    <r>
      <t xml:space="preserve">OANCEA N., TEODOR V., FETECĂU C., </t>
    </r>
    <r>
      <rPr>
        <b/>
        <sz val="10"/>
        <rFont val="Arial Narrow"/>
        <family val="2"/>
      </rPr>
      <t>FRUMUŞANU G.</t>
    </r>
    <r>
      <rPr>
        <sz val="10"/>
        <rFont val="Arial Narrow"/>
        <family val="2"/>
      </rPr>
      <t xml:space="preserve"> - Procedeu şi dispozitiv pentru ascuţirea cilindro-toroidală a burghielor elicoidale multităiş cu muchii de aşchiere în arc de cerc,  Patent Number: RO126382-A2, publicat în BOPI nr. 6/2011, titular UDJG,</t>
    </r>
  </si>
  <si>
    <r>
      <t>FRUMUŞANU, G.</t>
    </r>
    <r>
      <rPr>
        <sz val="10"/>
        <rFont val="Arial Narrow"/>
        <family val="2"/>
      </rPr>
      <t xml:space="preserve">, OANCEA, N., CUCU, M. – </t>
    </r>
    <r>
      <rPr>
        <i/>
        <sz val="10"/>
        <rFont val="Arial Narrow"/>
        <family val="2"/>
      </rPr>
      <t>Tangents Method Verification when Profiling Rack-Tools to Generate by Wrapping</t>
    </r>
    <r>
      <rPr>
        <sz val="10"/>
        <rFont val="Arial Narrow"/>
        <family val="2"/>
      </rPr>
      <t xml:space="preserve"> - Analele Universităţii </t>
    </r>
    <r>
      <rPr>
        <sz val="10"/>
        <rFont val="Symbol"/>
        <family val="1"/>
      </rPr>
      <t>²</t>
    </r>
    <r>
      <rPr>
        <sz val="10"/>
        <rFont val="Arial Narrow"/>
        <family val="2"/>
      </rPr>
      <t>Dunărea de Jos</t>
    </r>
    <r>
      <rPr>
        <sz val="10"/>
        <rFont val="Symbol"/>
        <family val="1"/>
      </rPr>
      <t>²</t>
    </r>
    <r>
      <rPr>
        <sz val="10"/>
        <rFont val="Arial Narrow"/>
        <family val="2"/>
      </rPr>
      <t xml:space="preserve"> din Galaţi, ISSN 1221-4566, Fascicula V, 2006, p.70-75</t>
    </r>
  </si>
  <si>
    <r>
      <t>STOIAN, C.,</t>
    </r>
    <r>
      <rPr>
        <b/>
        <sz val="10"/>
        <rFont val="Arial Narrow"/>
        <family val="2"/>
      </rPr>
      <t xml:space="preserve"> 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Contributions to Production Systems Functional Reliability Analisys</t>
    </r>
    <r>
      <rPr>
        <sz val="10"/>
        <rFont val="Arial Narrow"/>
        <family val="2"/>
      </rPr>
      <t xml:space="preserve"> - Analele Universităţii </t>
    </r>
    <r>
      <rPr>
        <sz val="10"/>
        <rFont val="Symbol"/>
        <family val="1"/>
      </rPr>
      <t>²</t>
    </r>
    <r>
      <rPr>
        <sz val="10"/>
        <rFont val="Arial Narrow"/>
        <family val="2"/>
      </rPr>
      <t>Dunărea de Jos</t>
    </r>
    <r>
      <rPr>
        <sz val="10"/>
        <rFont val="Symbol"/>
        <family val="1"/>
      </rPr>
      <t>²</t>
    </r>
    <r>
      <rPr>
        <sz val="10"/>
        <rFont val="Arial Narrow"/>
        <family val="2"/>
      </rPr>
      <t xml:space="preserve"> din Galaţi, ISSN 1221-4566, Fascicula V, 2006, p.13-18</t>
    </r>
  </si>
  <si>
    <r>
      <t xml:space="preserve">MITU, ŞT., </t>
    </r>
    <r>
      <rPr>
        <b/>
        <sz val="10"/>
        <rFont val="Times New Roman"/>
        <family val="1"/>
      </rPr>
      <t xml:space="preserve">FRUMUŞANU, G., </t>
    </r>
    <r>
      <rPr>
        <sz val="10"/>
        <rFont val="Times New Roman"/>
        <family val="1"/>
      </rPr>
      <t xml:space="preserve">STOIAN, C. </t>
    </r>
    <r>
      <rPr>
        <b/>
        <sz val="10"/>
        <rFont val="Times New Roman"/>
        <family val="1"/>
      </rPr>
      <t xml:space="preserve">– </t>
    </r>
    <r>
      <rPr>
        <i/>
        <sz val="10"/>
        <rFont val="Times New Roman"/>
        <family val="1"/>
      </rPr>
      <t>The Establishment of Compatibility Domain in the Case of Kinematics Groups with Two Common Wheels</t>
    </r>
    <r>
      <rPr>
        <sz val="10"/>
        <rFont val="Times New Roman"/>
        <family val="1"/>
      </rPr>
      <t xml:space="preserve"> - Analele Universităţii </t>
    </r>
    <r>
      <rPr>
        <sz val="10"/>
        <rFont val="Symbol"/>
        <family val="1"/>
      </rPr>
      <t>²</t>
    </r>
    <r>
      <rPr>
        <sz val="10"/>
        <rFont val="Times New Roman"/>
        <family val="1"/>
      </rPr>
      <t>Dunărea de Jos</t>
    </r>
    <r>
      <rPr>
        <sz val="10"/>
        <rFont val="Symbol"/>
        <family val="1"/>
      </rPr>
      <t>²</t>
    </r>
    <r>
      <rPr>
        <sz val="10"/>
        <rFont val="Times New Roman"/>
        <family val="1"/>
      </rPr>
      <t xml:space="preserve"> din Galaţi, ISSN 1221-4566, Fascicula V, 2005, p.66-69.</t>
    </r>
  </si>
  <si>
    <r>
      <t xml:space="preserve">FRUMUŞANU, G., </t>
    </r>
    <r>
      <rPr>
        <sz val="10"/>
        <rFont val="Times New Roman"/>
        <family val="1"/>
      </rPr>
      <t xml:space="preserve">OANCEA, N. - </t>
    </r>
    <r>
      <rPr>
        <i/>
        <sz val="10"/>
        <rFont val="Times New Roman"/>
        <family val="1"/>
      </rPr>
      <t>Solution to Study Crossed Axis Gears. II – Applications</t>
    </r>
    <r>
      <rPr>
        <sz val="10"/>
        <rFont val="Times New Roman"/>
        <family val="1"/>
      </rPr>
      <t xml:space="preserve"> - Buletinul Institutului Politehnic din Iaşi, ISSN 1582-6392, Fascicula 5, Tomul LI (LV), 2005, p.241-246.</t>
    </r>
  </si>
  <si>
    <r>
      <t>STOIAN, C.,</t>
    </r>
    <r>
      <rPr>
        <b/>
        <sz val="10"/>
        <rFont val="Times New Roman"/>
        <family val="1"/>
      </rPr>
      <t xml:space="preserve"> FRUMUŞANU, G.</t>
    </r>
    <r>
      <rPr>
        <sz val="10"/>
        <rFont val="Times New Roman"/>
        <family val="1"/>
      </rPr>
      <t xml:space="preserve"> – </t>
    </r>
    <r>
      <rPr>
        <i/>
        <sz val="10"/>
        <rFont val="Times New Roman"/>
        <family val="1"/>
      </rPr>
      <t>Machine-Tools Working Parts Position Automatic Regulation</t>
    </r>
    <r>
      <rPr>
        <sz val="10"/>
        <rFont val="Times New Roman"/>
        <family val="1"/>
      </rPr>
      <t xml:space="preserve"> - Buletinul Institutului Politehnic din Iaşi, ISSN 1582-6392, Fascicula 5, Tomul LI (LV), 2005, p.41-44.</t>
    </r>
  </si>
  <si>
    <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Algorithm and Soft to Evaluate the Errors between Profiles Given through Points</t>
    </r>
    <r>
      <rPr>
        <sz val="10"/>
        <rFont val="Arial Narrow"/>
        <family val="2"/>
      </rPr>
      <t xml:space="preserve"> - Buletinul Institutului Politehnic din Iasi, ISSN 1011-2855, Tomul LII (LVI), Fasc.5A, 2006, p.119-122, ISSN 1011-2855.</t>
    </r>
  </si>
  <si>
    <r>
      <t>FRUMUŞANU, G.</t>
    </r>
    <r>
      <rPr>
        <sz val="10"/>
        <rFont val="Arial Narrow"/>
        <family val="2"/>
      </rPr>
      <t xml:space="preserve">, OANCEA, N. – </t>
    </r>
    <r>
      <rPr>
        <i/>
        <sz val="10"/>
        <rFont val="Arial Narrow"/>
        <family val="2"/>
      </rPr>
      <t>The Influence of Poles Choice on the Approximating Precision of Wrapping Profiles Given by Poles</t>
    </r>
    <r>
      <rPr>
        <sz val="10"/>
        <rFont val="Arial Narrow"/>
        <family val="2"/>
      </rPr>
      <t xml:space="preserve"> - Buletinul Institutului Politehnic din Iasi, ISSN 1011-2855, Tomul LII (LVI), Fasc.5A, 2006, p.123-126, ISSN 1011-2855.</t>
    </r>
  </si>
  <si>
    <r>
      <t>FRUMUŞANU, G.</t>
    </r>
    <r>
      <rPr>
        <sz val="10"/>
        <rFont val="Arial Narrow"/>
        <family val="2"/>
      </rPr>
      <t xml:space="preserve">, OANCEA, N., DURA., G. – </t>
    </r>
    <r>
      <rPr>
        <i/>
        <sz val="10"/>
        <rFont val="Arial Narrow"/>
        <family val="2"/>
      </rPr>
      <t>Applications of Representation by Poles as a Way to Approximate Wrapping Curves of Profiles Associated to Rolling Centrods</t>
    </r>
    <r>
      <rPr>
        <sz val="10"/>
        <rFont val="Arial Narrow"/>
        <family val="2"/>
      </rPr>
      <t xml:space="preserve"> – Proceedings of International Conference on Manufacturing Systems ICMaS 2006, Ed. Academiei române, p.303-306, ISSN 1842-3183</t>
    </r>
  </si>
  <si>
    <r>
      <t xml:space="preserve">OANCEA, N.,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, DURA., G. – </t>
    </r>
    <r>
      <rPr>
        <i/>
        <sz val="10"/>
        <rFont val="Arial Narrow"/>
        <family val="2"/>
      </rPr>
      <t>Algorithms for Representation by Poles as a Way to Approximate Wrapping Curves of Profiles Associated to Rolling Centrods</t>
    </r>
    <r>
      <rPr>
        <sz val="10"/>
        <rFont val="Arial Narrow"/>
        <family val="2"/>
      </rPr>
      <t xml:space="preserve"> – Proceedings of International Conference on Manufacturing Systems ICMaS 2006, Ed. Academiei române, p.319-322, ISSN 1842-3183.</t>
    </r>
  </si>
  <si>
    <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Algorithm and Soft to Draw Maps of Chaotic One-Dimensional Systems Dynamics</t>
    </r>
    <r>
      <rPr>
        <sz val="10"/>
        <rFont val="Arial Narrow"/>
        <family val="2"/>
      </rPr>
      <t xml:space="preserve"> – Buletinul Institutului Politehnic din Iasi, Tomul LIV (LVIII), 2008, p.357-362, ISSN 1011-2855.</t>
    </r>
  </si>
  <si>
    <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Evaluation of Possibility to Use a Logistic Type Chaotic Model to Characterize Cutting Process Dynamics</t>
    </r>
    <r>
      <rPr>
        <sz val="10"/>
        <rFont val="Arial Narrow"/>
        <family val="2"/>
      </rPr>
      <t xml:space="preserve"> – Buletinul Institutului Politehnic din Iasi, Tomul LIV (LVIII), 2008, p.363-368, ISSN 1011-2855.</t>
    </r>
  </si>
  <si>
    <r>
      <t>FRUMUŞANU, G.</t>
    </r>
    <r>
      <rPr>
        <sz val="10"/>
        <rFont val="Arial Narrow"/>
        <family val="2"/>
      </rPr>
      <t xml:space="preserve">, OANCEA, N. – </t>
    </r>
    <r>
      <rPr>
        <i/>
        <sz val="10"/>
        <rFont val="Arial Narrow"/>
        <family val="2"/>
      </rPr>
      <t>The Influence of Measured Points Position on Tools Profiling when Using Bezier Polynomial Approximations</t>
    </r>
    <r>
      <rPr>
        <sz val="10"/>
        <rFont val="Arial Narrow"/>
        <family val="2"/>
      </rPr>
      <t xml:space="preserve"> – Proceedings of the International Conference on Manufacturing Systems ICMaS 2008, ISBN 1842-3183, p.223-226.</t>
    </r>
  </si>
  <si>
    <r>
      <t xml:space="preserve">OANCEA, N.,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>Algorithm to Profile Rack-tool for Profiles Known in Discrete Form by Using Bezier Polynomial Approximations</t>
    </r>
    <r>
      <rPr>
        <b/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– Proceedings of the International Conference on Manufacturing Systems ICMaS 2008, ISBN 1842-3183, p.235-238.</t>
    </r>
  </si>
  <si>
    <r>
      <t xml:space="preserve">MITU ŞT., </t>
    </r>
    <r>
      <rPr>
        <b/>
        <sz val="12"/>
        <rFont val="Times New Roman"/>
        <family val="1"/>
      </rPr>
      <t>FRUMUŞANU G.,</t>
    </r>
    <r>
      <rPr>
        <sz val="12"/>
        <rFont val="Times New Roman"/>
        <family val="1"/>
      </rPr>
      <t xml:space="preserve"> STOIAN C. - </t>
    </r>
    <r>
      <rPr>
        <b/>
        <i/>
        <sz val="12"/>
        <rFont val="Times New Roman"/>
        <family val="1"/>
      </rPr>
      <t>Maşini-unelte de danturat</t>
    </r>
    <r>
      <rPr>
        <sz val="12"/>
        <rFont val="Times New Roman"/>
        <family val="1"/>
      </rPr>
      <t xml:space="preserve"> - Universitatea </t>
    </r>
    <r>
      <rPr>
        <sz val="12"/>
        <rFont val="Symbol"/>
        <family val="1"/>
      </rPr>
      <t>²</t>
    </r>
    <r>
      <rPr>
        <sz val="12"/>
        <rFont val="Times New Roman"/>
        <family val="1"/>
      </rPr>
      <t>Dunărea de jos</t>
    </r>
    <r>
      <rPr>
        <sz val="12"/>
        <rFont val="Symbol"/>
        <family val="1"/>
      </rPr>
      <t>²</t>
    </r>
    <r>
      <rPr>
        <sz val="12"/>
        <rFont val="Times New Roman"/>
        <family val="1"/>
      </rPr>
      <t xml:space="preserve"> din Galaţi, 1998</t>
    </r>
  </si>
  <si>
    <r>
      <t>FRUMUŞANU G.</t>
    </r>
    <r>
      <rPr>
        <sz val="12"/>
        <rFont val="Times New Roman"/>
        <family val="1"/>
      </rPr>
      <t xml:space="preserve"> – </t>
    </r>
    <r>
      <rPr>
        <b/>
        <i/>
        <sz val="12"/>
        <rFont val="Times New Roman"/>
        <family val="1"/>
      </rPr>
      <t>Sisteme de protecţie umană şi a mediului</t>
    </r>
    <r>
      <rPr>
        <sz val="12"/>
        <rFont val="Times New Roman"/>
        <family val="1"/>
      </rPr>
      <t xml:space="preserve"> - Universitatea „Dunărea de Jos” din Galaţi, 2001</t>
    </r>
  </si>
  <si>
    <r>
      <t xml:space="preserve">C. Stoian and G. Frumusanu: </t>
    </r>
    <r>
      <rPr>
        <i/>
        <sz val="10"/>
        <color indexed="8"/>
        <rFont val="Arial Narrow"/>
        <family val="2"/>
      </rPr>
      <t>Reconfigurable Manufacturing Systems Design Principles</t>
    </r>
    <r>
      <rPr>
        <sz val="10"/>
        <color indexed="8"/>
        <rFont val="Arial Narrow"/>
        <family val="2"/>
      </rPr>
      <t xml:space="preserve">, The Annals of Dunarea de Jos University of Galati, Fascicle V, Technolologies in Mecanical Engineering, Vol. 2007, No. 1, pp. 62-65, citat de Muhamad Arfauz A. Rahman, John P. T. Mo, în </t>
    </r>
    <r>
      <rPr>
        <i/>
        <sz val="10"/>
        <color indexed="8"/>
        <rFont val="Arial Narrow"/>
        <family val="2"/>
      </rPr>
      <t>Configuration Model for Automating Work System Design</t>
    </r>
    <r>
      <rPr>
        <sz val="10"/>
        <color indexed="8"/>
        <rFont val="Arial Narrow"/>
        <family val="2"/>
      </rPr>
      <t>, American Journal of Industrial and Business Management, 2012, vol.2, no.4 (oct) 116-127</t>
    </r>
  </si>
  <si>
    <r>
      <t xml:space="preserve">C. Stoian and G. Frumusanu: </t>
    </r>
    <r>
      <rPr>
        <i/>
        <sz val="10"/>
        <color indexed="8"/>
        <rFont val="Arial Narrow"/>
        <family val="2"/>
      </rPr>
      <t>Reconfigurable Manufacturing Systems Design Principles</t>
    </r>
    <r>
      <rPr>
        <sz val="10"/>
        <color indexed="8"/>
        <rFont val="Arial Narrow"/>
        <family val="2"/>
      </rPr>
      <t xml:space="preserve">, The Annals of Dunarea de Jos University of Galati, Fascicle V, Technolologies in Mecanical Engineering, Vol. 2007, No. 1, pp. 62-65, citat de N. Hassan &amp; G. Bright, în </t>
    </r>
    <r>
      <rPr>
        <i/>
        <sz val="10"/>
        <color indexed="8"/>
        <rFont val="Arial Narrow"/>
        <family val="2"/>
      </rPr>
      <t>A Hybrid Reconfigurable Computer-Integrated Manufacturing Cell for the Production of Mass Customised Parts</t>
    </r>
    <r>
      <rPr>
        <sz val="10"/>
        <color indexed="8"/>
        <rFont val="Arial Narrow"/>
        <family val="2"/>
      </rPr>
      <t>, South African Journal of Industrial Engineering, May 2012, Vol 23(1): pp 139-150</t>
    </r>
    <r>
      <rPr>
        <b/>
        <sz val="10"/>
        <color indexed="8"/>
        <rFont val="Arial Narrow"/>
        <family val="2"/>
      </rPr>
      <t xml:space="preserve">, </t>
    </r>
    <r>
      <rPr>
        <sz val="10"/>
        <color indexed="8"/>
        <rFont val="Arial Narrow"/>
        <family val="2"/>
      </rPr>
      <t>ISSN 1012-277X</t>
    </r>
  </si>
  <si>
    <r>
      <t xml:space="preserve">Frumuşanu GR, Epureanu A, Constantin IC (2012): </t>
    </r>
    <r>
      <rPr>
        <i/>
        <sz val="10"/>
        <rFont val="Arial Narrow"/>
        <family val="2"/>
      </rPr>
      <t>Method for early detection of the regenerative instability in turning</t>
    </r>
    <r>
      <rPr>
        <sz val="10"/>
        <rFont val="Arial Narrow"/>
        <family val="2"/>
      </rPr>
      <t xml:space="preserve">, Int J Adv Manuf Technol 58(1–4):29–43, citat de W.J. Deng, Q. Li, B. L. Li, Y.T. He, W. Xia, Y. Tang în </t>
    </r>
    <r>
      <rPr>
        <i/>
        <sz val="10"/>
        <rFont val="Arial Narrow"/>
        <family val="2"/>
      </rPr>
      <t>Study on the cutting force of cylindrical turning with novel restricted contact tools</t>
    </r>
    <r>
      <rPr>
        <sz val="10"/>
        <rFont val="Arial Narrow"/>
        <family val="2"/>
      </rPr>
      <t>, Int J Adv Manuf Technol (2013) 69:1625–638, ISSN 0268-3768</t>
    </r>
  </si>
  <si>
    <r>
      <t xml:space="preserve">Frumuşanu, G. et al - </t>
    </r>
    <r>
      <rPr>
        <i/>
        <sz val="10"/>
        <rFont val="Arial Narrow"/>
        <family val="2"/>
      </rPr>
      <t>Development of a stability intelligent control system for turning</t>
    </r>
    <r>
      <rPr>
        <sz val="10"/>
        <rFont val="Arial Narrow"/>
        <family val="2"/>
      </rPr>
      <t xml:space="preserve">, The International Journal of Advanced Manufacturing Technology, Springer Link, Online First Articles, ISSN 1433-3015, DOI 10.1007/s 00170-012-4074-7 citată de Siddhpura, M., Paurobally, R. – </t>
    </r>
    <r>
      <rPr>
        <i/>
        <sz val="10"/>
        <rFont val="Arial Narrow"/>
        <family val="2"/>
      </rPr>
      <t>A review of chatter vibration research in turning</t>
    </r>
    <r>
      <rPr>
        <sz val="10"/>
        <rFont val="Arial Narrow"/>
        <family val="2"/>
      </rPr>
      <t>, International Journal of Machine Tools and Manufacture (2012) 61:27-47</t>
    </r>
  </si>
  <si>
    <t>Membru al Senatului Universitatii "Dunarea de Jos"</t>
  </si>
  <si>
    <t>Membru al Consiliului Facultatii de Mecanica/Inginerie</t>
  </si>
  <si>
    <t>Membru al Biroului Departamentului CMRS/IF</t>
  </si>
  <si>
    <r>
      <t xml:space="preserve">Frumuşanu, G., Epureanu, A., Ionut, C.: </t>
    </r>
    <r>
      <rPr>
        <i/>
        <sz val="10"/>
        <rFont val="Arial Narrow"/>
        <family val="2"/>
      </rPr>
      <t>Cutting process stability evaluation by process parameters monitoring</t>
    </r>
    <r>
      <rPr>
        <sz val="10"/>
        <rFont val="Arial Narrow"/>
        <family val="2"/>
      </rPr>
      <t xml:space="preserve">, NOLASC 2009 Proceedings of the 8th WSEAS International Conference on Non-linear Analysis, Non-linear Systems and Chaos, vol. 1, pp. 345–350 (2009), citat de Anna Burduk, în </t>
    </r>
    <r>
      <rPr>
        <i/>
        <sz val="10"/>
        <rFont val="Arial Narrow"/>
        <family val="2"/>
      </rPr>
      <t>Artificial Neural Networks as Tools for Controlling Production Systems and Ensuring Their Stability</t>
    </r>
    <r>
      <rPr>
        <sz val="10"/>
        <rFont val="Arial Narrow"/>
        <family val="2"/>
      </rPr>
      <t>, Computer Information Systems and Industrial Management, Lecture Notes in Computer Science, Volume  8104, 2013, pp 487-498, ISSN 0302-9743</t>
    </r>
  </si>
  <si>
    <r>
      <t xml:space="preserve">Oancea, N, Frumuşanu, G - </t>
    </r>
    <r>
      <rPr>
        <i/>
        <sz val="10"/>
        <color indexed="8"/>
        <rFont val="Arial Narrow"/>
        <family val="2"/>
      </rPr>
      <t>Algorithm to Profile Rack Tool for Profiles Known in Discrete Form by Using Bezier Polynomial Approximations</t>
    </r>
    <r>
      <rPr>
        <sz val="10"/>
        <color indexed="8"/>
        <rFont val="Arial Narrow"/>
        <family val="2"/>
      </rPr>
      <t xml:space="preserve">, </t>
    </r>
    <r>
      <rPr>
        <sz val="10"/>
        <rFont val="Arial Narrow"/>
        <family val="2"/>
      </rPr>
      <t xml:space="preserve">Proceedings of the International Conference on Manufacturing Systems ICMaS 2008, ISBN 1842-3183, p.235-238 citat de BERBINSCHI, S. în </t>
    </r>
    <r>
      <rPr>
        <i/>
        <sz val="10"/>
        <color indexed="63"/>
        <rFont val="Arial Narrow"/>
        <family val="2"/>
      </rPr>
      <t>Profiling Method of Side Mill for Threading Screw for Dental Implants</t>
    </r>
    <r>
      <rPr>
        <sz val="10"/>
        <color indexed="63"/>
        <rFont val="Arial Narrow"/>
        <family val="2"/>
      </rPr>
      <t>, Advanced Materials Research (2014), 837: 22-27</t>
    </r>
  </si>
  <si>
    <r>
      <t>Frumuşanu, G.</t>
    </r>
    <r>
      <rPr>
        <sz val="10"/>
        <rFont val="Arial Narrow"/>
        <family val="2"/>
      </rPr>
      <t xml:space="preserve">, Berbinschi, S., Oancea, N. – </t>
    </r>
    <r>
      <rPr>
        <i/>
        <sz val="10"/>
        <rFont val="Arial Narrow"/>
        <family val="2"/>
      </rPr>
      <t>Profiling of the planing tool for cycloidal worms machining – CAD method versus analytical method</t>
    </r>
    <r>
      <rPr>
        <sz val="10"/>
        <rFont val="Arial Narrow"/>
        <family val="2"/>
      </rPr>
      <t>, în Proceedings in Manufacturing Systems, (2012) Vol.7, Issue 2, pag. 63-68, Editura Academiei Române, ISSN  2067-9238</t>
    </r>
  </si>
  <si>
    <r>
      <t xml:space="preserve">Epureanu, A.,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, Constantin, I., Marin, F.B. – </t>
    </r>
    <r>
      <rPr>
        <i/>
        <sz val="10"/>
        <rFont val="Arial Narrow"/>
        <family val="2"/>
      </rPr>
      <t>Machine tools control system – the new generation</t>
    </r>
    <r>
      <rPr>
        <sz val="10"/>
        <rFont val="Arial Narrow"/>
        <family val="2"/>
      </rPr>
      <t>, în Proceedings in Manufacturing Systems, (2012) Vol.7, Issue 1, pag. 3-10, Editura Academiei Române, ISSN  2067-9238</t>
    </r>
  </si>
  <si>
    <r>
      <t>Frumuşanu, G.</t>
    </r>
    <r>
      <rPr>
        <sz val="10"/>
        <rFont val="Arial Narrow"/>
        <family val="2"/>
      </rPr>
      <t xml:space="preserve">, Berbinschi, S., Oancea, N., Teodor, V. – </t>
    </r>
    <r>
      <rPr>
        <i/>
        <sz val="10"/>
        <rFont val="Arial Narrow"/>
        <family val="2"/>
      </rPr>
      <t>Profiling method for the screw-die tool used to generate the dental implants thread</t>
    </r>
    <r>
      <rPr>
        <sz val="10"/>
        <rFont val="Arial Narrow"/>
        <family val="2"/>
      </rPr>
      <t>, în The Annals of „Dunărea de Jos” University, Fascicle V – Technologies in Machine Building, Year XXVIII (XXXIII), 2012, vol.2, pag. , ISSN 1221-4566</t>
    </r>
  </si>
  <si>
    <r>
      <t>Frumuşanu, G.</t>
    </r>
    <r>
      <rPr>
        <sz val="10"/>
        <rFont val="Arial Narrow"/>
        <family val="2"/>
      </rPr>
      <t xml:space="preserve">, Constantin, I., Epureanu, A. - </t>
    </r>
    <r>
      <rPr>
        <i/>
        <sz val="10"/>
        <rFont val="Arial Narrow"/>
        <family val="2"/>
      </rPr>
      <t>A Novel Control System for Chatter Suppression in Turning</t>
    </r>
    <r>
      <rPr>
        <sz val="10"/>
        <rFont val="Arial Narrow"/>
        <family val="2"/>
      </rPr>
      <t>, The Annals of „Dunărea de Jos” University, Fascicle V – Technologies in Machine Building, Year XXVII (XXXII), 2011, pag. , ISSN 1221-4566</t>
    </r>
  </si>
  <si>
    <r>
      <t xml:space="preserve">Marinescu, O., Banu, M., Marinescu, V., </t>
    </r>
    <r>
      <rPr>
        <b/>
        <sz val="10"/>
        <color indexed="8"/>
        <rFont val="Arial Narrow"/>
        <family val="2"/>
      </rPr>
      <t>Frumuşanu, G.</t>
    </r>
    <r>
      <rPr>
        <sz val="10"/>
        <color indexed="8"/>
        <rFont val="Arial Narrow"/>
        <family val="2"/>
      </rPr>
      <t xml:space="preserve"> –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A novell traveling wave excitation measurement technique</t>
    </r>
    <r>
      <rPr>
        <sz val="10"/>
        <rFont val="Arial Narrow"/>
        <family val="2"/>
      </rPr>
      <t>, International Journal of Modern Manufacturing Technologies, ISSN 2067–3604, Vol. III, No. 2 / 2011, pag. 67-72</t>
    </r>
  </si>
  <si>
    <r>
      <t>Frumuşanu, G.</t>
    </r>
    <r>
      <rPr>
        <sz val="10"/>
        <rFont val="Arial Narrow"/>
        <family val="2"/>
      </rPr>
      <t xml:space="preserve">, Stoian, C., Epureanu, A. – </t>
    </r>
    <r>
      <rPr>
        <i/>
        <sz val="10"/>
        <rFont val="Arial Narrow"/>
        <family val="2"/>
      </rPr>
      <t>Fractal-type model for cutting process stability monitoring, aiming stability intelligent control</t>
    </r>
    <r>
      <rPr>
        <sz val="10"/>
        <rFont val="Arial Narrow"/>
        <family val="2"/>
      </rPr>
      <t>, în Buletinul Institutului Politehnic din Iaşi, ISSN 1011-2855, LVII(LXI), Fasc. 4, pag. 124-132</t>
    </r>
  </si>
  <si>
    <r>
      <t>Frumusanu, G.</t>
    </r>
    <r>
      <rPr>
        <sz val="10"/>
        <rFont val="Arial Narrow"/>
        <family val="2"/>
      </rPr>
      <t xml:space="preserve">, Constantin, I., Epureanu, A. - </t>
    </r>
    <r>
      <rPr>
        <i/>
        <sz val="10"/>
        <rFont val="Arial Narrow"/>
        <family val="2"/>
      </rPr>
      <t>Experimental Research Concerning Cutting Process Dynamics, Based on Chaos Theory Specific Tools</t>
    </r>
    <r>
      <rPr>
        <sz val="10"/>
        <rFont val="Arial Narrow"/>
        <family val="2"/>
      </rPr>
      <t>, in International Journal of Modern Manufacturing Technologies, vol.II, nr.2, 2010, ISSN 2067-3604, p.51-56</t>
    </r>
  </si>
  <si>
    <r>
      <t xml:space="preserve">L. Vasiliu, Epureanu, Al.,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 – Errors Evaluation at Ship Stern Tube Bushes Manufacturing Process, in The Annals of „Dunărea de Jos” University, Fascicle V – Technologies in Machine Building, Year XXVII (XXXII), 2009, p.411-414, ISSN 1221-4566.</t>
    </r>
  </si>
  <si>
    <r>
      <t>Frumuşanu, G.</t>
    </r>
    <r>
      <rPr>
        <sz val="10"/>
        <rFont val="Arial Narrow"/>
        <family val="2"/>
      </rPr>
      <t>, Epureanu, Al. – A New Approach of the Cutting Process Dynamics, in The Annals of „Dunărea de Jos” University, Fascicle V – Technologies in Machine Building, Year XXVII (XXXII), 2009, p.69-74, ISSN 1221-4566.</t>
    </r>
  </si>
  <si>
    <r>
      <t xml:space="preserve">LIXANDRU, I., EPUREANU, AL.,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, CRĂCIUN, M. – </t>
    </r>
    <r>
      <rPr>
        <i/>
        <sz val="10"/>
        <rFont val="Arial Narrow"/>
        <family val="2"/>
      </rPr>
      <t>Coherence of Reconfigurable Manufacturing Systems Thermo-Mecanical Fields</t>
    </r>
    <r>
      <rPr>
        <sz val="10"/>
        <rFont val="Arial Narrow"/>
        <family val="2"/>
      </rPr>
      <t xml:space="preserve"> - Analele Universităţii </t>
    </r>
    <r>
      <rPr>
        <sz val="10"/>
        <rFont val="Symbol"/>
        <family val="1"/>
      </rPr>
      <t>²</t>
    </r>
    <r>
      <rPr>
        <sz val="10"/>
        <rFont val="Arial Narrow"/>
        <family val="2"/>
      </rPr>
      <t>Dunărea de Jos</t>
    </r>
    <r>
      <rPr>
        <sz val="10"/>
        <rFont val="Symbol"/>
        <family val="1"/>
      </rPr>
      <t>²</t>
    </r>
    <r>
      <rPr>
        <sz val="10"/>
        <rFont val="Arial Narrow"/>
        <family val="2"/>
      </rPr>
      <t xml:space="preserve"> din Galaţi, ISSN 1221-4566, Fascicula V, 2007, p.20-24</t>
    </r>
  </si>
  <si>
    <r>
      <t xml:space="preserve">STOIAN, C.,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 – </t>
    </r>
    <r>
      <rPr>
        <i/>
        <sz val="10"/>
        <rFont val="Arial Narrow"/>
        <family val="2"/>
      </rPr>
      <t xml:space="preserve">Reconfigurable Manufacturing Systems Design Principles - </t>
    </r>
    <r>
      <rPr>
        <sz val="10"/>
        <rFont val="Arial Narrow"/>
        <family val="2"/>
      </rPr>
      <t xml:space="preserve">Analele Universităţii </t>
    </r>
    <r>
      <rPr>
        <sz val="10"/>
        <rFont val="Symbol"/>
        <family val="1"/>
      </rPr>
      <t>²</t>
    </r>
    <r>
      <rPr>
        <sz val="10"/>
        <rFont val="Arial Narrow"/>
        <family val="2"/>
      </rPr>
      <t>Dunărea de Jos</t>
    </r>
    <r>
      <rPr>
        <sz val="10"/>
        <rFont val="Symbol"/>
        <family val="1"/>
      </rPr>
      <t>²</t>
    </r>
    <r>
      <rPr>
        <sz val="10"/>
        <rFont val="Arial Narrow"/>
        <family val="2"/>
      </rPr>
      <t xml:space="preserve"> din Galaţi, ISSN 1221-4566, Fascicula V, 2007, p.62-65</t>
    </r>
  </si>
  <si>
    <r>
      <t>FRUMUŞANU, G.</t>
    </r>
    <r>
      <rPr>
        <sz val="10"/>
        <rFont val="Arial Narrow"/>
        <family val="2"/>
      </rPr>
      <t xml:space="preserve">, EPUREANU, AL. – </t>
    </r>
    <r>
      <rPr>
        <i/>
        <sz val="10"/>
        <rFont val="Arial Narrow"/>
        <family val="2"/>
      </rPr>
      <t>Chaotic Dynamics of Cutting Processes Applied to Reconfigurable Manufacturing Systems Control</t>
    </r>
    <r>
      <rPr>
        <sz val="10"/>
        <rFont val="Arial Narrow"/>
        <family val="2"/>
      </rPr>
      <t xml:space="preserve"> - Analele Universităţii </t>
    </r>
    <r>
      <rPr>
        <sz val="10"/>
        <rFont val="Symbol"/>
        <family val="1"/>
      </rPr>
      <t>²</t>
    </r>
    <r>
      <rPr>
        <sz val="10"/>
        <rFont val="Arial Narrow"/>
        <family val="2"/>
      </rPr>
      <t>Dunărea de Jos</t>
    </r>
    <r>
      <rPr>
        <sz val="10"/>
        <rFont val="Symbol"/>
        <family val="1"/>
      </rPr>
      <t>²</t>
    </r>
    <r>
      <rPr>
        <sz val="10"/>
        <rFont val="Arial Narrow"/>
        <family val="2"/>
      </rPr>
      <t xml:space="preserve"> din Galaţi, ISSN 1221-4566, Fascicula V, 2007, p.48-52</t>
    </r>
  </si>
  <si>
    <r>
      <t xml:space="preserve">Banu, M., </t>
    </r>
    <r>
      <rPr>
        <b/>
        <sz val="10"/>
        <rFont val="Arial Narrow"/>
        <family val="2"/>
      </rPr>
      <t>Frumusanu, G.</t>
    </r>
    <r>
      <rPr>
        <sz val="10"/>
        <rFont val="Arial Narrow"/>
        <family val="2"/>
      </rPr>
      <t xml:space="preserve">, Epureanu. A., Marinescu, O. - </t>
    </r>
    <r>
      <rPr>
        <i/>
        <sz val="10"/>
        <rFont val="Arial Narrow"/>
        <family val="2"/>
      </rPr>
      <t>Simulation of the Cutting Procees Basic Instability Using Molecular Dynamics Technique</t>
    </r>
    <r>
      <rPr>
        <sz val="10"/>
        <rFont val="Arial Narrow"/>
        <family val="2"/>
      </rPr>
      <t>, in Non-Linear Systems, &amp; Wavelet Analysis, 9th WSEAS International Conference on Non-Linear Analysis, Non-Linear Systems and Chaos (NOLASC ‘10), Kantaoui, Sousse, Tunisia, ISSN 1790-2769, p.78-82.</t>
    </r>
  </si>
  <si>
    <r>
      <t>Frumusanu, G.</t>
    </r>
    <r>
      <rPr>
        <sz val="10"/>
        <rFont val="Arial Narrow"/>
        <family val="2"/>
      </rPr>
      <t xml:space="preserve">, Epureanu, A., Constantin, I. - </t>
    </r>
    <r>
      <rPr>
        <i/>
        <sz val="10"/>
        <rFont val="Arial Narrow"/>
        <family val="2"/>
      </rPr>
      <t>Development of a Models Family Dedicated to Cutting Process Dynamics Identification</t>
    </r>
    <r>
      <rPr>
        <sz val="10"/>
        <rFont val="Arial Narrow"/>
        <family val="2"/>
      </rPr>
      <t>, in Non-Linear Systems, &amp; Wavelet Analysis, 9th WSEAS International Conference on Non-Linear Analysis, Non-Linear Systems and Chaos (NOLASC ‘10), Kantaoui, Sousse, Tunisia, ISSN 1790-2769, p.40-44.</t>
    </r>
  </si>
  <si>
    <r>
      <t xml:space="preserve">Balan, G., Epureanu, A., </t>
    </r>
    <r>
      <rPr>
        <b/>
        <sz val="10"/>
        <rFont val="Arial Narrow"/>
        <family val="2"/>
      </rPr>
      <t>Frumusanu, G.</t>
    </r>
    <r>
      <rPr>
        <sz val="10"/>
        <rFont val="Arial Narrow"/>
        <family val="2"/>
      </rPr>
      <t xml:space="preserve"> - </t>
    </r>
    <r>
      <rPr>
        <i/>
        <sz val="10"/>
        <rFont val="Arial Narrow"/>
        <family val="2"/>
      </rPr>
      <t>Chatter Detection Using the Main Cutting Force</t>
    </r>
    <r>
      <rPr>
        <sz val="10"/>
        <rFont val="Arial Narrow"/>
        <family val="2"/>
      </rPr>
      <t>, in Non-Linear Systems, &amp; Wavelet Analysis, 9th WSEAS International Conference on Non-Linear Analysis, Non-Linear Systems and Chaos (NOLASC ‘10), Kantaoui, Sousse, Tunisia, ISSN 1790-2769, p.45-50.</t>
    </r>
  </si>
  <si>
    <r>
      <t xml:space="preserve">Totolici, S., Oancea, N., Teodor, V., </t>
    </r>
    <r>
      <rPr>
        <b/>
        <sz val="10"/>
        <rFont val="Arial Narrow"/>
        <family val="2"/>
      </rPr>
      <t>Frumuşanu, G.</t>
    </r>
    <r>
      <rPr>
        <sz val="10"/>
        <rFont val="Arial Narrow"/>
        <family val="2"/>
      </rPr>
      <t xml:space="preserve"> - </t>
    </r>
    <r>
      <rPr>
        <i/>
        <sz val="10"/>
        <rFont val="Arial Narrow"/>
        <family val="2"/>
      </rPr>
      <t>Geometrical Analysis of the Worm Spiral Wheel Frontal Gear</t>
    </r>
    <r>
      <rPr>
        <sz val="10"/>
        <rFont val="Arial Narrow"/>
        <family val="2"/>
      </rPr>
      <t>, in Non-Linear Systems, &amp; Wavelet Analysis, 9th WSEAS International Conference on Non-Linear Analysis, Non-Linear Systems and Chaos (NOLASC ‘10), Kantaoui, Sousse, Tunisia, ISSN 1790-2769, p.51-55.</t>
    </r>
  </si>
  <si>
    <r>
      <t xml:space="preserve">Lixandru I., Epureanu Al., </t>
    </r>
    <r>
      <rPr>
        <b/>
        <sz val="10"/>
        <rFont val="Arial Narrow"/>
        <family val="2"/>
      </rPr>
      <t>Frumuşanu G.</t>
    </r>
    <r>
      <rPr>
        <sz val="10"/>
        <rFont val="Arial Narrow"/>
        <family val="2"/>
      </rPr>
      <t>, Crăciun M. V. 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Multidimensional Fields Modelling Based on B-Spline Technique with Application in Manufacturing Errors Monitoring</t>
    </r>
    <r>
      <rPr>
        <sz val="10"/>
        <rFont val="Arial Narrow"/>
        <family val="2"/>
      </rPr>
      <t>, The Annals of „Dunărea de Jos” University (2010), Fascicle V – Technologies in Machine Building, Year XXVII (XXXII), 71-80.</t>
    </r>
  </si>
  <si>
    <r>
      <t>Frumuşanu, G.</t>
    </r>
    <r>
      <rPr>
        <sz val="10"/>
        <rFont val="Arial Narrow"/>
        <family val="2"/>
      </rPr>
      <t xml:space="preserve">, Berbinschi, S., Oancea, N. – </t>
    </r>
    <r>
      <rPr>
        <i/>
        <sz val="10"/>
        <rFont val="Arial Narrow"/>
        <family val="2"/>
      </rPr>
      <t>Disc Tool Profiling, a Comparison between CAD Method and Analytical Method</t>
    </r>
    <r>
      <rPr>
        <sz val="10"/>
        <rFont val="Arial Narrow"/>
        <family val="2"/>
      </rPr>
      <t>, Proceedings in Manufacturing Systems (2011), 6(1): 37-42.</t>
    </r>
  </si>
  <si>
    <r>
      <t>Frumuşanu, G.</t>
    </r>
    <r>
      <rPr>
        <sz val="10"/>
        <rFont val="Arial Narrow"/>
        <family val="2"/>
      </rPr>
      <t xml:space="preserve">, Berbinschi, S., Teodor, V., Oancea, N. – </t>
    </r>
    <r>
      <rPr>
        <i/>
        <sz val="10"/>
        <rFont val="Arial Narrow"/>
        <family val="2"/>
      </rPr>
      <t>Gear-type tool profiling – a comparison between a CAD method and the analytical method</t>
    </r>
    <r>
      <rPr>
        <sz val="10"/>
        <rFont val="Arial Narrow"/>
        <family val="2"/>
      </rPr>
      <t>, Proceedings in Manufacturing Systems (2010), 5(2): 61-66.</t>
    </r>
  </si>
  <si>
    <r>
      <t xml:space="preserve">EPUREANU A., </t>
    </r>
    <r>
      <rPr>
        <b/>
        <sz val="12"/>
        <rFont val="Times New Roman"/>
        <family val="1"/>
      </rPr>
      <t>FRUMUŞANU G.,</t>
    </r>
    <r>
      <rPr>
        <sz val="12"/>
        <rFont val="Times New Roman"/>
        <family val="1"/>
      </rPr>
      <t xml:space="preserve"> STOIAN C., NICOARĂ D., FETECĂU C., MIHAI E., DIMA M. – </t>
    </r>
    <r>
      <rPr>
        <b/>
        <i/>
        <sz val="12"/>
        <rFont val="Times New Roman"/>
        <family val="1"/>
      </rPr>
      <t xml:space="preserve">Exploatarea maşinilor-unelte </t>
    </r>
    <r>
      <rPr>
        <sz val="12"/>
        <rFont val="Times New Roman"/>
        <family val="1"/>
      </rPr>
      <t>– Editura TEHNICA-INFO, Chişinău (Republica Moldova), 2002, ISBN 9975-63-170-3</t>
    </r>
  </si>
  <si>
    <r>
      <t xml:space="preserve">Frumuşanu, G., Constantin, I., Epureanu, A., </t>
    </r>
    <r>
      <rPr>
        <i/>
        <sz val="10"/>
        <rFont val="Arial Narrow"/>
        <family val="2"/>
      </rPr>
      <t>Method for early detection of regenerative instability in turning</t>
    </r>
    <r>
      <rPr>
        <sz val="10"/>
        <rFont val="Arial Narrow"/>
        <family val="2"/>
      </rPr>
      <t xml:space="preserve">, In: The Int. J. of Adv. Manuf. Techn., 58: 29-43, (2012) citat de STOIAN, C. în </t>
    </r>
    <r>
      <rPr>
        <i/>
        <sz val="10"/>
        <rFont val="Arial Narrow"/>
        <family val="2"/>
      </rPr>
      <t>Study Regarding the Slow Speed Motion Stability in Slay-Slide Kinematical Couples</t>
    </r>
    <r>
      <rPr>
        <sz val="10"/>
        <rFont val="Arial Narrow"/>
        <family val="2"/>
      </rPr>
      <t>, The Annals of „Dunărea de Jos” University, Fascicle V – Technologies in Machine Building (2014), ISSN 1221-4566, CSA, pp.33-36.</t>
    </r>
  </si>
  <si>
    <r>
      <t xml:space="preserve">Oancea, N, Frumuşanu, G - </t>
    </r>
    <r>
      <rPr>
        <i/>
        <sz val="10"/>
        <color indexed="8"/>
        <rFont val="Arial Narrow"/>
        <family val="2"/>
      </rPr>
      <t>Algorithm to Profile Rack Tool for Profiles Known in Discrete Form by Using Bezier Polynomial Approximations</t>
    </r>
    <r>
      <rPr>
        <sz val="10"/>
        <color indexed="8"/>
        <rFont val="Arial Narrow"/>
        <family val="2"/>
      </rPr>
      <t xml:space="preserve">, </t>
    </r>
    <r>
      <rPr>
        <sz val="10"/>
        <rFont val="Arial Narrow"/>
        <family val="2"/>
      </rPr>
      <t xml:space="preserve">Proceedings of the International Conference on Manufacturing Systems ICMaS 2008, ISBN 1842-3183, p.235-238 citat de Baroiu N. în </t>
    </r>
    <r>
      <rPr>
        <i/>
        <sz val="10"/>
        <rFont val="Arial Narrow"/>
        <family val="2"/>
      </rPr>
      <t>CAD Method for Profiling Helical Surfaces of Parts Used in Orthopaedic Reconstruction Surgery</t>
    </r>
    <r>
      <rPr>
        <sz val="10"/>
        <rFont val="Arial Narrow"/>
        <family val="2"/>
      </rPr>
      <t xml:space="preserve">, Key Engineering Materials (2014), 587: 431-435, Trans Tech Publications, Elseiver, </t>
    </r>
    <r>
      <rPr>
        <sz val="10"/>
        <color indexed="8"/>
        <rFont val="Arial Narrow"/>
        <family val="2"/>
      </rPr>
      <t>ISSN: 1660-9336.</t>
    </r>
  </si>
  <si>
    <r>
      <t xml:space="preserve">FRUMUŞANU, G., BERBINSCHI, S., OANCEA, N. – </t>
    </r>
    <r>
      <rPr>
        <i/>
        <sz val="10"/>
        <rFont val="Arial Narrow"/>
        <family val="2"/>
      </rPr>
      <t>The Ring-Tool Profiling in CATIA Graphical Environment, Based on the Family of Substituting Circles Method</t>
    </r>
    <r>
      <rPr>
        <sz val="10"/>
        <rFont val="Arial Narrow"/>
        <family val="2"/>
      </rPr>
      <t>, The 5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Int. Conf. on Aerospace, Robotics, Manufacturing Systems, Mechanical Engineering and Human Motility (ICMERA) 2014, 24-27 octombrie, Bucureşti.</t>
    </r>
  </si>
  <si>
    <r>
      <t xml:space="preserve">FRUMUŞANU, G., EPUREANU, A. - </t>
    </r>
    <r>
      <rPr>
        <i/>
        <sz val="10"/>
        <rFont val="Arial Narrow"/>
        <family val="2"/>
      </rPr>
      <t>Dimensional Compensation in Stern Tube Bushes Machining</t>
    </r>
    <r>
      <rPr>
        <sz val="10"/>
        <rFont val="Arial Narrow"/>
        <family val="2"/>
      </rPr>
      <t xml:space="preserve"> – The International Conference „Optimization of the Intelligent and Automation Systems” Optirob 2013.</t>
    </r>
  </si>
  <si>
    <r>
      <t xml:space="preserve">Epureanu, A., Frumusanu, G., Marinescu, V., Constantin, I., Banu, M., Marin, F.B. – </t>
    </r>
    <r>
      <rPr>
        <i/>
        <sz val="10"/>
        <rFont val="Arial Narrow"/>
        <family val="2"/>
      </rPr>
      <t>Machine-tool control system – the new generation</t>
    </r>
    <r>
      <rPr>
        <sz val="10"/>
        <rFont val="Arial Narrow"/>
        <family val="2"/>
      </rPr>
      <t>, International Conference on Manufacturing Systems, ICMaS, Bucureşti, 2011</t>
    </r>
  </si>
  <si>
    <r>
      <t xml:space="preserve">Frumuşanu, G., Epureanu, A., Constantin, I. – </t>
    </r>
    <r>
      <rPr>
        <i/>
        <sz val="10"/>
        <rFont val="Arial Narrow"/>
        <family val="2"/>
      </rPr>
      <t>Some possibilities of chatter numerical control in cutting processes</t>
    </r>
    <r>
      <rPr>
        <sz val="10"/>
        <rFont val="Arial Narrow"/>
        <family val="2"/>
      </rPr>
      <t>, Proceedings of the 15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Int. Conference Modern Technologies, Quality and Innovation, ModTech 2011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</si>
</sst>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i/>
      <sz val="10"/>
      <name val="Arial Narrow"/>
      <family val="2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vertAlign val="superscript"/>
      <sz val="10"/>
      <name val="Arial Narrow"/>
      <family val="2"/>
    </font>
    <font>
      <sz val="12"/>
      <name val="Symbol"/>
      <family val="1"/>
    </font>
    <font>
      <i/>
      <sz val="10"/>
      <color indexed="63"/>
      <name val="Arial Narrow"/>
      <family val="2"/>
    </font>
    <font>
      <sz val="10"/>
      <color indexed="63"/>
      <name val="Arial Narrow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"/>
  <sheetViews>
    <sheetView workbookViewId="0" topLeftCell="A1">
      <selection activeCell="C18" sqref="C18"/>
    </sheetView>
  </sheetViews>
  <sheetFormatPr defaultColWidth="9.140625" defaultRowHeight="12.75"/>
  <cols>
    <col min="1" max="1" width="80.8515625" style="0" customWidth="1"/>
    <col min="2" max="2" width="9.8515625" style="0" bestFit="1" customWidth="1"/>
    <col min="3" max="3" width="8.8515625" style="0" bestFit="1" customWidth="1"/>
    <col min="4" max="4" width="12.57421875" style="0" bestFit="1" customWidth="1"/>
  </cols>
  <sheetData>
    <row r="1" spans="1:5" ht="12.75">
      <c r="A1" s="1" t="s">
        <v>29</v>
      </c>
      <c r="B1" s="1" t="s">
        <v>27</v>
      </c>
      <c r="C1" s="1" t="s">
        <v>28</v>
      </c>
      <c r="D1" s="1" t="s">
        <v>30</v>
      </c>
      <c r="E1" s="1" t="s">
        <v>31</v>
      </c>
    </row>
    <row r="2" spans="1:5" ht="25.5">
      <c r="A2" s="37" t="s">
        <v>142</v>
      </c>
      <c r="B2">
        <v>175</v>
      </c>
      <c r="C2">
        <v>1</v>
      </c>
      <c r="D2">
        <f aca="true" t="shared" si="0" ref="D2:D8">B2/(10*C2)</f>
        <v>17.5</v>
      </c>
      <c r="E2">
        <f>SUM(D2:D50)</f>
        <v>69.115</v>
      </c>
    </row>
    <row r="3" spans="1:4" ht="34.5" customHeight="1">
      <c r="A3" s="38" t="s">
        <v>143</v>
      </c>
      <c r="B3">
        <v>227</v>
      </c>
      <c r="C3">
        <v>4</v>
      </c>
      <c r="D3">
        <f t="shared" si="0"/>
        <v>5.675</v>
      </c>
    </row>
    <row r="4" spans="1:4" ht="25.5">
      <c r="A4" s="38" t="s">
        <v>144</v>
      </c>
      <c r="B4">
        <v>168</v>
      </c>
      <c r="C4">
        <v>3</v>
      </c>
      <c r="D4">
        <f t="shared" si="0"/>
        <v>5.6</v>
      </c>
    </row>
    <row r="5" spans="1:4" ht="25.5">
      <c r="A5" s="37" t="s">
        <v>145</v>
      </c>
      <c r="B5">
        <v>208</v>
      </c>
      <c r="C5">
        <v>1</v>
      </c>
      <c r="D5">
        <f t="shared" si="0"/>
        <v>20.8</v>
      </c>
    </row>
    <row r="6" spans="1:4" ht="25.5">
      <c r="A6" s="38" t="s">
        <v>146</v>
      </c>
      <c r="B6">
        <v>118</v>
      </c>
      <c r="C6">
        <v>2</v>
      </c>
      <c r="D6">
        <f t="shared" si="0"/>
        <v>5.9</v>
      </c>
    </row>
    <row r="7" spans="1:4" ht="51">
      <c r="A7" s="38" t="s">
        <v>147</v>
      </c>
      <c r="B7">
        <v>102</v>
      </c>
      <c r="C7">
        <v>5</v>
      </c>
      <c r="D7">
        <f t="shared" si="0"/>
        <v>2.04</v>
      </c>
    </row>
    <row r="8" spans="1:4" ht="25.5">
      <c r="A8" s="37" t="s">
        <v>16</v>
      </c>
      <c r="B8">
        <v>116</v>
      </c>
      <c r="C8">
        <v>1</v>
      </c>
      <c r="D8">
        <f t="shared" si="0"/>
        <v>11.6</v>
      </c>
    </row>
  </sheetData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D3"/>
  <sheetViews>
    <sheetView workbookViewId="0" topLeftCell="A1">
      <selection activeCell="A1" sqref="A1:D3"/>
    </sheetView>
  </sheetViews>
  <sheetFormatPr defaultColWidth="9.140625" defaultRowHeight="12.75"/>
  <cols>
    <col min="1" max="1" width="75.00390625" style="0" bestFit="1" customWidth="1"/>
    <col min="2" max="2" width="9.421875" style="0" bestFit="1" customWidth="1"/>
    <col min="3" max="3" width="12.57421875" style="0" bestFit="1" customWidth="1"/>
  </cols>
  <sheetData>
    <row r="1" spans="1:4" ht="12.75">
      <c r="A1" s="1" t="s">
        <v>62</v>
      </c>
      <c r="B1" s="1" t="s">
        <v>47</v>
      </c>
      <c r="C1" s="1" t="s">
        <v>65</v>
      </c>
      <c r="D1" s="1" t="s">
        <v>66</v>
      </c>
    </row>
    <row r="2" spans="1:4" ht="38.25">
      <c r="A2" s="31" t="s">
        <v>169</v>
      </c>
      <c r="B2">
        <v>3</v>
      </c>
      <c r="C2">
        <f>20/B2</f>
        <v>6.666666666666667</v>
      </c>
      <c r="D2">
        <f>SUM(C2:C50)</f>
        <v>11.666666666666668</v>
      </c>
    </row>
    <row r="3" spans="1:3" ht="51">
      <c r="A3" s="32" t="s">
        <v>170</v>
      </c>
      <c r="B3">
        <v>4</v>
      </c>
      <c r="C3">
        <f>20/B3</f>
        <v>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E6"/>
  <sheetViews>
    <sheetView workbookViewId="0" topLeftCell="A1">
      <selection activeCell="A1" sqref="A1:E6"/>
    </sheetView>
  </sheetViews>
  <sheetFormatPr defaultColWidth="9.140625" defaultRowHeight="12.75"/>
  <cols>
    <col min="1" max="1" width="77.57421875" style="0" customWidth="1"/>
    <col min="2" max="2" width="14.140625" style="0" bestFit="1" customWidth="1"/>
    <col min="3" max="3" width="11.57421875" style="0" bestFit="1" customWidth="1"/>
    <col min="4" max="4" width="12.57421875" style="0" bestFit="1" customWidth="1"/>
  </cols>
  <sheetData>
    <row r="1" spans="1:5" ht="12.75">
      <c r="A1" s="2" t="s">
        <v>67</v>
      </c>
      <c r="B1" s="1" t="s">
        <v>64</v>
      </c>
      <c r="C1" s="1" t="s">
        <v>45</v>
      </c>
      <c r="D1" s="1" t="s">
        <v>68</v>
      </c>
      <c r="E1" s="1" t="s">
        <v>69</v>
      </c>
    </row>
    <row r="2" spans="1:5" ht="39.75" customHeight="1">
      <c r="A2" s="32" t="s">
        <v>127</v>
      </c>
      <c r="B2">
        <v>20451</v>
      </c>
      <c r="C2">
        <v>1</v>
      </c>
      <c r="D2">
        <f>10*B2/(10000)</f>
        <v>20.451</v>
      </c>
      <c r="E2">
        <f>SUM(D2:D6)</f>
        <v>104.8862</v>
      </c>
    </row>
    <row r="3" spans="1:4" ht="39.75" customHeight="1">
      <c r="A3" s="32" t="s">
        <v>128</v>
      </c>
      <c r="B3">
        <v>33022</v>
      </c>
      <c r="C3">
        <v>1</v>
      </c>
      <c r="D3">
        <f>10*B3/(10000)</f>
        <v>33.022</v>
      </c>
    </row>
    <row r="4" spans="1:4" ht="39.75" customHeight="1">
      <c r="A4" s="32" t="s">
        <v>129</v>
      </c>
      <c r="B4">
        <v>47313</v>
      </c>
      <c r="C4">
        <v>1</v>
      </c>
      <c r="D4">
        <v>47.313</v>
      </c>
    </row>
    <row r="5" spans="1:4" ht="25.5">
      <c r="A5" s="32" t="s">
        <v>130</v>
      </c>
      <c r="B5">
        <v>2076.7</v>
      </c>
      <c r="C5">
        <v>1</v>
      </c>
      <c r="D5">
        <v>2.0767</v>
      </c>
    </row>
    <row r="6" spans="1:4" ht="25.5">
      <c r="A6" s="32" t="s">
        <v>131</v>
      </c>
      <c r="B6">
        <v>2023.5</v>
      </c>
      <c r="C6">
        <v>1</v>
      </c>
      <c r="D6">
        <v>2.0235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D11"/>
  <sheetViews>
    <sheetView workbookViewId="0" topLeftCell="A1">
      <selection activeCell="A1" sqref="A1:D11"/>
    </sheetView>
  </sheetViews>
  <sheetFormatPr defaultColWidth="9.140625" defaultRowHeight="12.75"/>
  <cols>
    <col min="1" max="1" width="75.00390625" style="0" bestFit="1" customWidth="1"/>
    <col min="2" max="2" width="22.421875" style="0" bestFit="1" customWidth="1"/>
    <col min="3" max="3" width="12.57421875" style="0" bestFit="1" customWidth="1"/>
  </cols>
  <sheetData>
    <row r="1" spans="1:4" ht="12.75">
      <c r="A1" s="1" t="s">
        <v>70</v>
      </c>
      <c r="B1" s="1" t="s">
        <v>71</v>
      </c>
      <c r="C1" s="1" t="s">
        <v>75</v>
      </c>
      <c r="D1" s="1" t="s">
        <v>76</v>
      </c>
    </row>
    <row r="2" spans="1:4" ht="38.25">
      <c r="A2" s="32" t="s">
        <v>132</v>
      </c>
      <c r="B2">
        <v>1</v>
      </c>
      <c r="C2">
        <f aca="true" t="shared" si="0" ref="C2:C11">2*B2</f>
        <v>2</v>
      </c>
      <c r="D2">
        <f>SUM(C2:C50)</f>
        <v>34</v>
      </c>
    </row>
    <row r="3" spans="1:3" ht="25.5">
      <c r="A3" s="32" t="s">
        <v>133</v>
      </c>
      <c r="B3">
        <v>2</v>
      </c>
      <c r="C3">
        <f t="shared" si="0"/>
        <v>4</v>
      </c>
    </row>
    <row r="4" spans="1:3" ht="25.5">
      <c r="A4" s="32" t="s">
        <v>134</v>
      </c>
      <c r="B4">
        <v>1</v>
      </c>
      <c r="C4">
        <f t="shared" si="0"/>
        <v>2</v>
      </c>
    </row>
    <row r="5" spans="1:3" ht="15" customHeight="1">
      <c r="A5" s="32" t="s">
        <v>135</v>
      </c>
      <c r="B5">
        <v>1</v>
      </c>
      <c r="C5">
        <f t="shared" si="0"/>
        <v>2</v>
      </c>
    </row>
    <row r="6" spans="1:3" ht="25.5">
      <c r="A6" s="32" t="s">
        <v>136</v>
      </c>
      <c r="B6">
        <v>2</v>
      </c>
      <c r="C6">
        <f t="shared" si="0"/>
        <v>4</v>
      </c>
    </row>
    <row r="7" spans="1:3" ht="25.5">
      <c r="A7" s="32" t="s">
        <v>137</v>
      </c>
      <c r="B7">
        <v>3</v>
      </c>
      <c r="C7">
        <f t="shared" si="0"/>
        <v>6</v>
      </c>
    </row>
    <row r="8" spans="1:3" ht="38.25">
      <c r="A8" s="32" t="s">
        <v>138</v>
      </c>
      <c r="B8">
        <v>1</v>
      </c>
      <c r="C8">
        <f t="shared" si="0"/>
        <v>2</v>
      </c>
    </row>
    <row r="9" spans="1:3" ht="25.5">
      <c r="A9" s="32" t="s">
        <v>139</v>
      </c>
      <c r="B9">
        <v>1</v>
      </c>
      <c r="C9">
        <f t="shared" si="0"/>
        <v>2</v>
      </c>
    </row>
    <row r="10" spans="1:3" ht="25.5">
      <c r="A10" s="32" t="s">
        <v>140</v>
      </c>
      <c r="B10">
        <v>3</v>
      </c>
      <c r="C10">
        <f t="shared" si="0"/>
        <v>6</v>
      </c>
    </row>
    <row r="11" spans="1:3" ht="38.25">
      <c r="A11" s="32" t="s">
        <v>141</v>
      </c>
      <c r="B11">
        <v>2</v>
      </c>
      <c r="C11">
        <f t="shared" si="0"/>
        <v>4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D9"/>
  <sheetViews>
    <sheetView workbookViewId="0" topLeftCell="A1">
      <selection activeCell="A1" sqref="A1:D9"/>
    </sheetView>
  </sheetViews>
  <sheetFormatPr defaultColWidth="9.140625" defaultRowHeight="12.75"/>
  <cols>
    <col min="1" max="1" width="86.7109375" style="0" customWidth="1"/>
    <col min="2" max="2" width="20.421875" style="0" bestFit="1" customWidth="1"/>
    <col min="3" max="3" width="12.57421875" style="0" bestFit="1" customWidth="1"/>
  </cols>
  <sheetData>
    <row r="1" spans="1:4" ht="12.75">
      <c r="A1" s="1" t="s">
        <v>73</v>
      </c>
      <c r="B1" s="1" t="s">
        <v>74</v>
      </c>
      <c r="C1" s="1" t="s">
        <v>78</v>
      </c>
      <c r="D1" s="1" t="s">
        <v>79</v>
      </c>
    </row>
    <row r="2" spans="1:4" ht="39.75" customHeight="1">
      <c r="A2" s="32" t="s">
        <v>0</v>
      </c>
      <c r="B2">
        <v>4</v>
      </c>
      <c r="C2">
        <f aca="true" t="shared" si="0" ref="C2:C9">10/B2</f>
        <v>2.5</v>
      </c>
      <c r="D2">
        <f>SUM(C2:C50)</f>
        <v>28.333333333333332</v>
      </c>
    </row>
    <row r="3" spans="1:3" ht="49.5" customHeight="1">
      <c r="A3" s="35" t="s">
        <v>186</v>
      </c>
      <c r="B3">
        <v>2</v>
      </c>
      <c r="C3">
        <f t="shared" si="0"/>
        <v>5</v>
      </c>
    </row>
    <row r="4" spans="1:3" ht="49.5" customHeight="1">
      <c r="A4" s="35" t="s">
        <v>187</v>
      </c>
      <c r="B4">
        <v>2</v>
      </c>
      <c r="C4">
        <f t="shared" si="0"/>
        <v>5</v>
      </c>
    </row>
    <row r="5" spans="1:3" ht="64.5" customHeight="1">
      <c r="A5" s="32" t="s">
        <v>193</v>
      </c>
      <c r="B5">
        <v>3</v>
      </c>
      <c r="C5">
        <f t="shared" si="0"/>
        <v>3.3333333333333335</v>
      </c>
    </row>
    <row r="6" spans="1:3" ht="39.75" customHeight="1">
      <c r="A6" s="32" t="s">
        <v>188</v>
      </c>
      <c r="B6">
        <v>3</v>
      </c>
      <c r="C6">
        <f t="shared" si="0"/>
        <v>3.3333333333333335</v>
      </c>
    </row>
    <row r="7" spans="1:3" ht="51">
      <c r="A7" s="32" t="s">
        <v>189</v>
      </c>
      <c r="B7">
        <v>4</v>
      </c>
      <c r="C7">
        <f t="shared" si="0"/>
        <v>2.5</v>
      </c>
    </row>
    <row r="8" spans="1:3" ht="49.5" customHeight="1">
      <c r="A8" s="32" t="s">
        <v>18</v>
      </c>
      <c r="B8">
        <v>3</v>
      </c>
      <c r="C8">
        <f t="shared" si="0"/>
        <v>3.3333333333333335</v>
      </c>
    </row>
    <row r="9" spans="1:3" ht="49.5" customHeight="1">
      <c r="A9" s="32" t="s">
        <v>19</v>
      </c>
      <c r="B9">
        <v>3</v>
      </c>
      <c r="C9">
        <f t="shared" si="0"/>
        <v>3.3333333333333335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D5"/>
  <sheetViews>
    <sheetView workbookViewId="0" topLeftCell="A1">
      <selection activeCell="A1" sqref="A1:D5"/>
    </sheetView>
  </sheetViews>
  <sheetFormatPr defaultColWidth="9.140625" defaultRowHeight="12.75"/>
  <cols>
    <col min="1" max="1" width="73.00390625" style="0" customWidth="1"/>
    <col min="2" max="2" width="20.421875" style="0" bestFit="1" customWidth="1"/>
    <col min="3" max="3" width="12.57421875" style="0" bestFit="1" customWidth="1"/>
  </cols>
  <sheetData>
    <row r="1" spans="1:4" ht="12.75">
      <c r="A1" s="1" t="s">
        <v>77</v>
      </c>
      <c r="B1" s="1" t="s">
        <v>74</v>
      </c>
      <c r="C1" s="1" t="s">
        <v>81</v>
      </c>
      <c r="D1" s="1" t="s">
        <v>82</v>
      </c>
    </row>
    <row r="2" spans="1:4" ht="76.5">
      <c r="A2" s="32" t="s">
        <v>194</v>
      </c>
      <c r="B2">
        <v>2</v>
      </c>
      <c r="C2">
        <f>5/B2</f>
        <v>2.5</v>
      </c>
      <c r="D2">
        <f>SUM(C2:C50)</f>
        <v>7.916666666666667</v>
      </c>
    </row>
    <row r="3" spans="1:3" ht="63.75">
      <c r="A3" s="32" t="s">
        <v>215</v>
      </c>
      <c r="B3">
        <v>3</v>
      </c>
      <c r="C3">
        <f>5/B3</f>
        <v>1.6666666666666667</v>
      </c>
    </row>
    <row r="4" spans="1:3" ht="63.75">
      <c r="A4" s="32" t="s">
        <v>72</v>
      </c>
      <c r="B4">
        <v>4</v>
      </c>
      <c r="C4">
        <f>5/B4</f>
        <v>1.25</v>
      </c>
    </row>
    <row r="5" spans="1:3" ht="63.75">
      <c r="A5" s="32" t="s">
        <v>216</v>
      </c>
      <c r="B5">
        <v>2</v>
      </c>
      <c r="C5">
        <f>5/B5</f>
        <v>2.5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C10"/>
  <sheetViews>
    <sheetView workbookViewId="0" topLeftCell="A1">
      <selection activeCell="A11" sqref="A11:A12"/>
    </sheetView>
  </sheetViews>
  <sheetFormatPr defaultColWidth="9.140625" defaultRowHeight="12.75"/>
  <cols>
    <col min="1" max="1" width="107.8515625" style="0" customWidth="1"/>
    <col min="2" max="2" width="12.57421875" style="0" bestFit="1" customWidth="1"/>
  </cols>
  <sheetData>
    <row r="1" spans="1:3" ht="25.5">
      <c r="A1" s="1" t="s">
        <v>80</v>
      </c>
      <c r="B1" s="2" t="s">
        <v>24</v>
      </c>
      <c r="C1" s="1" t="s">
        <v>83</v>
      </c>
    </row>
    <row r="2" spans="1:3" ht="24.75" customHeight="1">
      <c r="A2" s="57" t="s">
        <v>23</v>
      </c>
      <c r="B2">
        <v>20</v>
      </c>
      <c r="C2">
        <f>SUM(B2:B50)</f>
        <v>160</v>
      </c>
    </row>
    <row r="3" spans="1:2" ht="39.75" customHeight="1">
      <c r="A3" s="57" t="s">
        <v>22</v>
      </c>
      <c r="B3">
        <v>20</v>
      </c>
    </row>
    <row r="4" spans="1:2" ht="39.75" customHeight="1">
      <c r="A4" s="32" t="s">
        <v>217</v>
      </c>
      <c r="B4">
        <v>20</v>
      </c>
    </row>
    <row r="5" spans="1:2" ht="24.75" customHeight="1">
      <c r="A5" s="32" t="s">
        <v>218</v>
      </c>
      <c r="B5">
        <v>20</v>
      </c>
    </row>
    <row r="6" spans="1:2" ht="25.5">
      <c r="A6" s="32" t="s">
        <v>219</v>
      </c>
      <c r="B6">
        <v>20</v>
      </c>
    </row>
    <row r="7" spans="1:2" ht="27.75">
      <c r="A7" s="32" t="s">
        <v>220</v>
      </c>
      <c r="B7">
        <v>20</v>
      </c>
    </row>
    <row r="8" spans="1:2" ht="27.75">
      <c r="A8" s="56" t="s">
        <v>20</v>
      </c>
      <c r="B8">
        <v>20</v>
      </c>
    </row>
    <row r="9" spans="1:2" ht="25.5">
      <c r="A9" s="32" t="s">
        <v>21</v>
      </c>
      <c r="B9">
        <v>20</v>
      </c>
    </row>
    <row r="10" ht="12.75">
      <c r="A10" s="32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C6"/>
  <sheetViews>
    <sheetView workbookViewId="0" topLeftCell="A1">
      <selection activeCell="A1" sqref="A1:C6"/>
    </sheetView>
  </sheetViews>
  <sheetFormatPr defaultColWidth="9.140625" defaultRowHeight="12.75"/>
  <cols>
    <col min="1" max="1" width="106.421875" style="0" customWidth="1"/>
    <col min="2" max="2" width="12.57421875" style="0" customWidth="1"/>
    <col min="3" max="3" width="8.57421875" style="0" bestFit="1" customWidth="1"/>
  </cols>
  <sheetData>
    <row r="1" spans="1:3" ht="38.25">
      <c r="A1" s="3" t="s">
        <v>84</v>
      </c>
      <c r="B1" s="4" t="s">
        <v>94</v>
      </c>
      <c r="C1" s="3" t="s">
        <v>86</v>
      </c>
    </row>
    <row r="2" spans="1:3" ht="12.75">
      <c r="A2" s="25" t="s">
        <v>5</v>
      </c>
      <c r="B2">
        <v>10</v>
      </c>
      <c r="C2">
        <f>SUM(B2:B1000)</f>
        <v>50</v>
      </c>
    </row>
    <row r="3" spans="1:2" ht="12.75">
      <c r="A3" s="25" t="s">
        <v>6</v>
      </c>
      <c r="B3">
        <v>10</v>
      </c>
    </row>
    <row r="4" spans="1:2" ht="12.75">
      <c r="A4" s="25" t="s">
        <v>9</v>
      </c>
      <c r="B4">
        <v>10</v>
      </c>
    </row>
    <row r="5" spans="1:2" ht="12.75">
      <c r="A5" s="25" t="s">
        <v>12</v>
      </c>
      <c r="B5">
        <v>10</v>
      </c>
    </row>
    <row r="6" spans="1:2" ht="12.75">
      <c r="A6" s="25" t="s">
        <v>11</v>
      </c>
      <c r="B6">
        <v>10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C7"/>
  <sheetViews>
    <sheetView workbookViewId="0" topLeftCell="A1">
      <selection activeCell="A1" sqref="A1:C6"/>
    </sheetView>
  </sheetViews>
  <sheetFormatPr defaultColWidth="9.140625" defaultRowHeight="12.75"/>
  <cols>
    <col min="1" max="1" width="105.00390625" style="0" customWidth="1"/>
    <col min="2" max="2" width="12.7109375" style="0" customWidth="1"/>
    <col min="3" max="3" width="8.57421875" style="0" bestFit="1" customWidth="1"/>
  </cols>
  <sheetData>
    <row r="1" spans="1:3" ht="38.25">
      <c r="A1" s="3" t="s">
        <v>85</v>
      </c>
      <c r="B1" s="4" t="s">
        <v>95</v>
      </c>
      <c r="C1" s="3" t="s">
        <v>87</v>
      </c>
    </row>
    <row r="2" spans="1:3" ht="12.75">
      <c r="A2" s="25" t="s">
        <v>1</v>
      </c>
      <c r="B2">
        <v>8</v>
      </c>
      <c r="C2">
        <f>SUM(B2:B1000)</f>
        <v>40</v>
      </c>
    </row>
    <row r="3" spans="1:2" ht="12.75">
      <c r="A3" s="25" t="s">
        <v>3</v>
      </c>
      <c r="B3">
        <v>8</v>
      </c>
    </row>
    <row r="4" spans="1:2" ht="12.75">
      <c r="A4" s="25" t="s">
        <v>4</v>
      </c>
      <c r="B4">
        <v>8</v>
      </c>
    </row>
    <row r="5" spans="1:2" ht="12.75">
      <c r="A5" s="25" t="s">
        <v>7</v>
      </c>
      <c r="B5">
        <v>8</v>
      </c>
    </row>
    <row r="6" spans="1:2" ht="12.75">
      <c r="A6" s="27" t="s">
        <v>8</v>
      </c>
      <c r="B6">
        <v>8</v>
      </c>
    </row>
    <row r="7" ht="12.75">
      <c r="A7" s="25" t="s">
        <v>10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D50"/>
  <sheetViews>
    <sheetView workbookViewId="0" topLeftCell="A1">
      <selection activeCell="A1" sqref="A1:D5"/>
    </sheetView>
  </sheetViews>
  <sheetFormatPr defaultColWidth="9.140625" defaultRowHeight="12.75"/>
  <cols>
    <col min="1" max="1" width="86.140625" style="0" bestFit="1" customWidth="1"/>
    <col min="2" max="2" width="11.57421875" style="0" bestFit="1" customWidth="1"/>
    <col min="3" max="3" width="12.57421875" style="0" bestFit="1" customWidth="1"/>
  </cols>
  <sheetData>
    <row r="1" spans="1:4" ht="12.75">
      <c r="A1" s="1" t="s">
        <v>88</v>
      </c>
      <c r="B1" s="1" t="s">
        <v>45</v>
      </c>
      <c r="C1" s="1" t="s">
        <v>89</v>
      </c>
      <c r="D1" s="1" t="s">
        <v>90</v>
      </c>
    </row>
    <row r="2" spans="1:4" ht="12.75">
      <c r="A2" t="s">
        <v>13</v>
      </c>
      <c r="B2">
        <v>7</v>
      </c>
      <c r="C2">
        <f>2*B2</f>
        <v>14</v>
      </c>
      <c r="D2">
        <f>SUM(C2:C50)</f>
        <v>50</v>
      </c>
    </row>
    <row r="3" spans="1:3" ht="12.75">
      <c r="A3" t="s">
        <v>190</v>
      </c>
      <c r="B3">
        <v>2</v>
      </c>
      <c r="C3">
        <f aca="true" t="shared" si="0" ref="C3:C50">2*B3</f>
        <v>4</v>
      </c>
    </row>
    <row r="4" spans="1:3" ht="12.75">
      <c r="A4" t="s">
        <v>191</v>
      </c>
      <c r="B4">
        <v>8</v>
      </c>
      <c r="C4">
        <f t="shared" si="0"/>
        <v>16</v>
      </c>
    </row>
    <row r="5" spans="1:3" ht="12.75">
      <c r="A5" t="s">
        <v>192</v>
      </c>
      <c r="B5">
        <v>8</v>
      </c>
      <c r="C5">
        <f t="shared" si="0"/>
        <v>16</v>
      </c>
    </row>
    <row r="6" ht="12.75">
      <c r="C6">
        <f t="shared" si="0"/>
        <v>0</v>
      </c>
    </row>
    <row r="7" ht="12.75">
      <c r="C7">
        <f t="shared" si="0"/>
        <v>0</v>
      </c>
    </row>
    <row r="8" ht="12.75">
      <c r="C8">
        <f t="shared" si="0"/>
        <v>0</v>
      </c>
    </row>
    <row r="9" ht="12.75">
      <c r="C9">
        <f t="shared" si="0"/>
        <v>0</v>
      </c>
    </row>
    <row r="10" ht="12.75">
      <c r="C10">
        <f t="shared" si="0"/>
        <v>0</v>
      </c>
    </row>
    <row r="11" ht="12.75">
      <c r="C11">
        <f t="shared" si="0"/>
        <v>0</v>
      </c>
    </row>
    <row r="12" ht="12.75">
      <c r="C12">
        <f t="shared" si="0"/>
        <v>0</v>
      </c>
    </row>
    <row r="13" ht="12.75">
      <c r="C13">
        <f t="shared" si="0"/>
        <v>0</v>
      </c>
    </row>
    <row r="14" ht="12.75">
      <c r="C14">
        <f t="shared" si="0"/>
        <v>0</v>
      </c>
    </row>
    <row r="15" ht="12.75">
      <c r="C15">
        <f t="shared" si="0"/>
        <v>0</v>
      </c>
    </row>
    <row r="16" ht="12.75">
      <c r="C16">
        <f t="shared" si="0"/>
        <v>0</v>
      </c>
    </row>
    <row r="17" ht="12.75">
      <c r="C17">
        <f t="shared" si="0"/>
        <v>0</v>
      </c>
    </row>
    <row r="18" ht="12.75">
      <c r="C18">
        <f t="shared" si="0"/>
        <v>0</v>
      </c>
    </row>
    <row r="19" ht="12.75">
      <c r="C19">
        <f t="shared" si="0"/>
        <v>0</v>
      </c>
    </row>
    <row r="20" ht="12.75">
      <c r="C20">
        <f t="shared" si="0"/>
        <v>0</v>
      </c>
    </row>
    <row r="21" ht="12.75">
      <c r="C21">
        <f t="shared" si="0"/>
        <v>0</v>
      </c>
    </row>
    <row r="22" ht="12.75">
      <c r="C22">
        <f t="shared" si="0"/>
        <v>0</v>
      </c>
    </row>
    <row r="23" ht="12.75">
      <c r="C23">
        <f t="shared" si="0"/>
        <v>0</v>
      </c>
    </row>
    <row r="24" ht="12.75">
      <c r="C24">
        <f t="shared" si="0"/>
        <v>0</v>
      </c>
    </row>
    <row r="25" ht="12.75">
      <c r="C25">
        <f t="shared" si="0"/>
        <v>0</v>
      </c>
    </row>
    <row r="26" ht="12.75">
      <c r="C26">
        <f t="shared" si="0"/>
        <v>0</v>
      </c>
    </row>
    <row r="27" ht="12.75">
      <c r="C27">
        <f t="shared" si="0"/>
        <v>0</v>
      </c>
    </row>
    <row r="28" ht="12.75">
      <c r="C28">
        <f t="shared" si="0"/>
        <v>0</v>
      </c>
    </row>
    <row r="29" ht="12.75">
      <c r="C29">
        <f t="shared" si="0"/>
        <v>0</v>
      </c>
    </row>
    <row r="30" ht="12.75">
      <c r="C30">
        <f t="shared" si="0"/>
        <v>0</v>
      </c>
    </row>
    <row r="31" ht="12.75">
      <c r="C31">
        <f t="shared" si="0"/>
        <v>0</v>
      </c>
    </row>
    <row r="32" ht="12.75">
      <c r="C32">
        <f t="shared" si="0"/>
        <v>0</v>
      </c>
    </row>
    <row r="33" ht="12.75">
      <c r="C33">
        <f t="shared" si="0"/>
        <v>0</v>
      </c>
    </row>
    <row r="34" ht="12.75">
      <c r="C34">
        <f t="shared" si="0"/>
        <v>0</v>
      </c>
    </row>
    <row r="35" ht="12.75">
      <c r="C35">
        <f t="shared" si="0"/>
        <v>0</v>
      </c>
    </row>
    <row r="36" ht="12.75">
      <c r="C36">
        <f t="shared" si="0"/>
        <v>0</v>
      </c>
    </row>
    <row r="37" ht="12.75">
      <c r="C37">
        <f t="shared" si="0"/>
        <v>0</v>
      </c>
    </row>
    <row r="38" ht="12.75">
      <c r="C38">
        <f t="shared" si="0"/>
        <v>0</v>
      </c>
    </row>
    <row r="39" ht="12.75">
      <c r="C39">
        <f t="shared" si="0"/>
        <v>0</v>
      </c>
    </row>
    <row r="40" ht="12.75">
      <c r="C40">
        <f t="shared" si="0"/>
        <v>0</v>
      </c>
    </row>
    <row r="41" ht="12.75">
      <c r="C41">
        <f t="shared" si="0"/>
        <v>0</v>
      </c>
    </row>
    <row r="42" ht="12.75">
      <c r="C42">
        <f t="shared" si="0"/>
        <v>0</v>
      </c>
    </row>
    <row r="43" ht="12.75">
      <c r="C43">
        <f t="shared" si="0"/>
        <v>0</v>
      </c>
    </row>
    <row r="44" ht="12.75">
      <c r="C44">
        <f t="shared" si="0"/>
        <v>0</v>
      </c>
    </row>
    <row r="45" ht="12.75">
      <c r="C45">
        <f t="shared" si="0"/>
        <v>0</v>
      </c>
    </row>
    <row r="46" ht="12.75">
      <c r="C46">
        <f t="shared" si="0"/>
        <v>0</v>
      </c>
    </row>
    <row r="47" ht="12.75">
      <c r="C47">
        <f t="shared" si="0"/>
        <v>0</v>
      </c>
    </row>
    <row r="48" ht="12.75">
      <c r="C48">
        <f t="shared" si="0"/>
        <v>0</v>
      </c>
    </row>
    <row r="49" ht="12.75">
      <c r="C49">
        <f t="shared" si="0"/>
        <v>0</v>
      </c>
    </row>
    <row r="50" ht="12.75">
      <c r="C50">
        <f t="shared" si="0"/>
        <v>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A1:C4"/>
  <sheetViews>
    <sheetView workbookViewId="0" topLeftCell="A1">
      <selection activeCell="A1" sqref="A1:C4"/>
    </sheetView>
  </sheetViews>
  <sheetFormatPr defaultColWidth="9.140625" defaultRowHeight="12.75"/>
  <cols>
    <col min="1" max="1" width="79.7109375" style="0" bestFit="1" customWidth="1"/>
    <col min="2" max="2" width="14.8515625" style="0" customWidth="1"/>
    <col min="3" max="3" width="11.140625" style="0" bestFit="1" customWidth="1"/>
  </cols>
  <sheetData>
    <row r="1" spans="1:3" ht="38.25">
      <c r="A1" s="3" t="s">
        <v>91</v>
      </c>
      <c r="B1" s="4" t="s">
        <v>97</v>
      </c>
      <c r="C1" s="3" t="s">
        <v>96</v>
      </c>
    </row>
    <row r="2" spans="1:3" ht="12.75">
      <c r="A2" s="32" t="s">
        <v>26</v>
      </c>
      <c r="B2">
        <v>15</v>
      </c>
      <c r="C2">
        <f>SUM(B2:B50)</f>
        <v>45</v>
      </c>
    </row>
    <row r="3" spans="1:2" ht="12.75">
      <c r="A3" s="32" t="s">
        <v>15</v>
      </c>
      <c r="B3">
        <v>15</v>
      </c>
    </row>
    <row r="4" spans="1:2" ht="51">
      <c r="A4" s="32" t="s">
        <v>14</v>
      </c>
      <c r="B4">
        <v>15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7"/>
  <sheetViews>
    <sheetView workbookViewId="0" topLeftCell="A1">
      <selection activeCell="A1" sqref="A1:E7"/>
    </sheetView>
  </sheetViews>
  <sheetFormatPr defaultColWidth="9.140625" defaultRowHeight="12.75"/>
  <cols>
    <col min="1" max="1" width="79.57421875" style="0" customWidth="1"/>
    <col min="2" max="2" width="9.8515625" style="0" bestFit="1" customWidth="1"/>
    <col min="3" max="3" width="8.8515625" style="0" bestFit="1" customWidth="1"/>
    <col min="4" max="4" width="12.57421875" style="0" bestFit="1" customWidth="1"/>
  </cols>
  <sheetData>
    <row r="1" spans="1:5" ht="12.75">
      <c r="A1" s="2" t="s">
        <v>32</v>
      </c>
      <c r="B1" s="1" t="s">
        <v>27</v>
      </c>
      <c r="C1" s="1" t="s">
        <v>28</v>
      </c>
      <c r="D1" s="1" t="s">
        <v>33</v>
      </c>
      <c r="E1" s="1" t="s">
        <v>34</v>
      </c>
    </row>
    <row r="2" spans="1:5" ht="31.5">
      <c r="A2" s="29" t="s">
        <v>109</v>
      </c>
      <c r="B2">
        <v>166</v>
      </c>
      <c r="C2">
        <v>3</v>
      </c>
      <c r="D2">
        <f aca="true" t="shared" si="0" ref="D2:D7">B2/(20*C2)</f>
        <v>2.7666666666666666</v>
      </c>
      <c r="E2">
        <f>SUM(D2:D50)</f>
        <v>17.170833333333334</v>
      </c>
    </row>
    <row r="3" spans="1:4" ht="34.5" customHeight="1">
      <c r="A3" s="28" t="s">
        <v>110</v>
      </c>
      <c r="B3">
        <v>115</v>
      </c>
      <c r="C3">
        <v>4</v>
      </c>
      <c r="D3">
        <f t="shared" si="0"/>
        <v>1.4375</v>
      </c>
    </row>
    <row r="4" spans="1:4" ht="34.5" customHeight="1">
      <c r="A4" s="29" t="s">
        <v>111</v>
      </c>
      <c r="B4">
        <v>170</v>
      </c>
      <c r="C4">
        <v>3</v>
      </c>
      <c r="D4">
        <f t="shared" si="0"/>
        <v>2.8333333333333335</v>
      </c>
    </row>
    <row r="5" spans="1:4" ht="47.25">
      <c r="A5" s="29" t="s">
        <v>214</v>
      </c>
      <c r="B5">
        <v>259</v>
      </c>
      <c r="C5">
        <v>7</v>
      </c>
      <c r="D5">
        <f t="shared" si="0"/>
        <v>1.85</v>
      </c>
    </row>
    <row r="6" spans="1:4" ht="31.5">
      <c r="A6" s="29" t="s">
        <v>184</v>
      </c>
      <c r="B6">
        <v>137</v>
      </c>
      <c r="C6">
        <v>3</v>
      </c>
      <c r="D6" s="26">
        <f t="shared" si="0"/>
        <v>2.283333333333333</v>
      </c>
    </row>
    <row r="7" spans="1:4" ht="31.5">
      <c r="A7" s="28" t="s">
        <v>185</v>
      </c>
      <c r="B7">
        <v>120</v>
      </c>
      <c r="C7">
        <v>1</v>
      </c>
      <c r="D7" s="26">
        <f t="shared" si="0"/>
        <v>6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H6"/>
    </sheetView>
  </sheetViews>
  <sheetFormatPr defaultColWidth="9.140625" defaultRowHeight="12.75"/>
  <cols>
    <col min="1" max="1" width="6.7109375" style="0" bestFit="1" customWidth="1"/>
    <col min="2" max="2" width="26.28125" style="0" customWidth="1"/>
    <col min="3" max="3" width="19.8515625" style="0" bestFit="1" customWidth="1"/>
    <col min="4" max="4" width="12.8515625" style="0" bestFit="1" customWidth="1"/>
    <col min="5" max="5" width="16.140625" style="0" bestFit="1" customWidth="1"/>
    <col min="6" max="6" width="12.28125" style="0" bestFit="1" customWidth="1"/>
  </cols>
  <sheetData>
    <row r="1" spans="1:8" ht="13.5" thickBot="1">
      <c r="A1" s="50" t="s">
        <v>98</v>
      </c>
      <c r="B1" s="47" t="s">
        <v>99</v>
      </c>
      <c r="C1" s="48"/>
      <c r="D1" s="48"/>
      <c r="E1" s="48"/>
      <c r="F1" s="49"/>
      <c r="H1" s="54" t="s">
        <v>108</v>
      </c>
    </row>
    <row r="2" spans="1:8" ht="13.5" thickBot="1">
      <c r="A2" s="51"/>
      <c r="B2" s="6" t="s">
        <v>100</v>
      </c>
      <c r="C2" s="7" t="s">
        <v>101</v>
      </c>
      <c r="D2" s="7" t="s">
        <v>102</v>
      </c>
      <c r="E2" s="7" t="s">
        <v>103</v>
      </c>
      <c r="F2" s="8" t="s">
        <v>104</v>
      </c>
      <c r="H2" s="55"/>
    </row>
    <row r="3" spans="1:8" ht="25.5">
      <c r="A3" s="11">
        <v>1</v>
      </c>
      <c r="B3" s="12" t="s">
        <v>105</v>
      </c>
      <c r="C3" s="19">
        <v>80</v>
      </c>
      <c r="D3" s="19"/>
      <c r="E3" s="19">
        <v>130</v>
      </c>
      <c r="F3" s="20"/>
      <c r="H3" s="16">
        <f>'A.1.1.1.2'!E2+'A.1.2.1'!E2+'A.1.2.2'!E2+'A.1.3'!C2+'A.1.4'!C2+'A.1.5'!D2</f>
        <v>309.28583333333336</v>
      </c>
    </row>
    <row r="4" spans="1:8" ht="25.5">
      <c r="A4" s="10">
        <v>2</v>
      </c>
      <c r="B4" s="9" t="s">
        <v>106</v>
      </c>
      <c r="C4" s="21">
        <v>130</v>
      </c>
      <c r="D4" s="21">
        <v>210</v>
      </c>
      <c r="E4" s="21">
        <v>230</v>
      </c>
      <c r="F4" s="22">
        <v>360</v>
      </c>
      <c r="H4" s="15">
        <f>'A.2.1'!F4+'A.2.2'!D4+'A.2.3'!E4+'A.2.4.2'!D2+'A.2.5.1.2'!E2+'A.2.5.2.2'!D2</f>
        <v>492.11070000000007</v>
      </c>
    </row>
    <row r="5" spans="1:8" ht="30" customHeight="1" thickBot="1">
      <c r="A5" s="13">
        <v>3</v>
      </c>
      <c r="B5" s="14" t="s">
        <v>25</v>
      </c>
      <c r="C5" s="23">
        <v>40</v>
      </c>
      <c r="D5" s="23">
        <v>40</v>
      </c>
      <c r="E5" s="23">
        <v>70</v>
      </c>
      <c r="F5" s="24">
        <v>70</v>
      </c>
      <c r="H5" s="17">
        <f>'A.3.1.1'!D2+'A.3.1.2'!D2+'A.3.2.1'!C2+'A.3.3.1'!C2+'A.3.3.2'!C2+'A.3.4.2'!D2+'A.3.5.2'!C2</f>
        <v>381.25</v>
      </c>
    </row>
    <row r="6" spans="1:8" ht="13.5" thickBot="1">
      <c r="A6" s="52" t="s">
        <v>107</v>
      </c>
      <c r="B6" s="53"/>
      <c r="C6" s="7">
        <v>250</v>
      </c>
      <c r="D6" s="7">
        <v>250</v>
      </c>
      <c r="E6" s="7">
        <v>430</v>
      </c>
      <c r="F6" s="8">
        <v>430</v>
      </c>
      <c r="H6" s="18">
        <f>H3+H4+H5</f>
        <v>1182.6465333333335</v>
      </c>
    </row>
  </sheetData>
  <mergeCells count="4">
    <mergeCell ref="B1:F1"/>
    <mergeCell ref="A1:A2"/>
    <mergeCell ref="A6:B6"/>
    <mergeCell ref="H1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"/>
  <sheetViews>
    <sheetView workbookViewId="0" topLeftCell="A1">
      <selection activeCell="A1" sqref="A1:E3"/>
    </sheetView>
  </sheetViews>
  <sheetFormatPr defaultColWidth="9.140625" defaultRowHeight="12.75"/>
  <cols>
    <col min="1" max="1" width="63.57421875" style="0" customWidth="1"/>
    <col min="2" max="2" width="9.8515625" style="0" bestFit="1" customWidth="1"/>
    <col min="3" max="3" width="8.8515625" style="0" bestFit="1" customWidth="1"/>
    <col min="4" max="4" width="12.57421875" style="0" bestFit="1" customWidth="1"/>
  </cols>
  <sheetData>
    <row r="1" spans="1:5" ht="12.75">
      <c r="A1" s="2" t="s">
        <v>35</v>
      </c>
      <c r="B1" s="1" t="s">
        <v>27</v>
      </c>
      <c r="C1" s="1" t="s">
        <v>28</v>
      </c>
      <c r="D1" s="1" t="s">
        <v>36</v>
      </c>
      <c r="E1" s="1" t="s">
        <v>37</v>
      </c>
    </row>
    <row r="2" spans="1:5" ht="49.5" customHeight="1">
      <c r="A2" s="28" t="s">
        <v>158</v>
      </c>
      <c r="B2">
        <v>100</v>
      </c>
      <c r="C2">
        <v>1</v>
      </c>
      <c r="D2">
        <f>B2/(25*C2)</f>
        <v>4</v>
      </c>
      <c r="E2">
        <f>SUM(D2:D50)</f>
        <v>8</v>
      </c>
    </row>
    <row r="3" spans="1:4" ht="49.5" customHeight="1">
      <c r="A3" s="28" t="s">
        <v>159</v>
      </c>
      <c r="B3">
        <v>100</v>
      </c>
      <c r="C3">
        <v>1</v>
      </c>
      <c r="D3">
        <f>B3/(25*C3)</f>
        <v>4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 topLeftCell="A1">
      <selection activeCell="A1" sqref="A1:C2"/>
    </sheetView>
  </sheetViews>
  <sheetFormatPr defaultColWidth="9.140625" defaultRowHeight="12.75"/>
  <cols>
    <col min="1" max="1" width="75.00390625" style="0" bestFit="1" customWidth="1"/>
    <col min="2" max="2" width="12.57421875" style="0" bestFit="1" customWidth="1"/>
    <col min="3" max="3" width="8.57421875" style="0" bestFit="1" customWidth="1"/>
  </cols>
  <sheetData>
    <row r="1" spans="1:3" ht="38.25">
      <c r="A1" s="3" t="s">
        <v>39</v>
      </c>
      <c r="B1" s="4" t="s">
        <v>92</v>
      </c>
      <c r="C1" s="3" t="s">
        <v>38</v>
      </c>
    </row>
    <row r="2" spans="1:3" ht="12.75">
      <c r="A2" t="s">
        <v>112</v>
      </c>
      <c r="B2">
        <v>15</v>
      </c>
      <c r="C2">
        <f>SUM(B2:B50)</f>
        <v>15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C9"/>
  <sheetViews>
    <sheetView workbookViewId="0" topLeftCell="A1">
      <selection activeCell="A1" sqref="A1:C9"/>
    </sheetView>
  </sheetViews>
  <sheetFormatPr defaultColWidth="9.140625" defaultRowHeight="12.75"/>
  <cols>
    <col min="1" max="1" width="75.00390625" style="0" bestFit="1" customWidth="1"/>
    <col min="2" max="2" width="12.57421875" style="0" bestFit="1" customWidth="1"/>
  </cols>
  <sheetData>
    <row r="1" spans="1:3" ht="38.25">
      <c r="A1" s="3" t="s">
        <v>40</v>
      </c>
      <c r="B1" s="4" t="s">
        <v>93</v>
      </c>
      <c r="C1" s="3" t="s">
        <v>41</v>
      </c>
    </row>
    <row r="2" spans="1:3" ht="12.75">
      <c r="A2" t="s">
        <v>113</v>
      </c>
      <c r="B2">
        <v>10</v>
      </c>
      <c r="C2">
        <f>SUM(B2:B50)</f>
        <v>80</v>
      </c>
    </row>
    <row r="3" spans="1:2" ht="12.75">
      <c r="A3" t="s">
        <v>114</v>
      </c>
      <c r="B3">
        <v>10</v>
      </c>
    </row>
    <row r="4" spans="1:2" ht="12.75">
      <c r="A4" t="s">
        <v>115</v>
      </c>
      <c r="B4">
        <v>10</v>
      </c>
    </row>
    <row r="5" spans="1:2" ht="12.75">
      <c r="A5" t="s">
        <v>116</v>
      </c>
      <c r="B5">
        <v>10</v>
      </c>
    </row>
    <row r="6" spans="1:2" ht="12.75">
      <c r="A6" t="s">
        <v>117</v>
      </c>
      <c r="B6">
        <v>10</v>
      </c>
    </row>
    <row r="7" spans="1:2" ht="12.75">
      <c r="A7" t="s">
        <v>118</v>
      </c>
      <c r="B7">
        <v>10</v>
      </c>
    </row>
    <row r="8" spans="1:2" ht="12.75">
      <c r="A8" t="s">
        <v>119</v>
      </c>
      <c r="B8">
        <v>10</v>
      </c>
    </row>
    <row r="9" spans="1:2" ht="12.75">
      <c r="A9" t="s">
        <v>120</v>
      </c>
      <c r="B9">
        <v>10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D2"/>
  <sheetViews>
    <sheetView workbookViewId="0" topLeftCell="A1">
      <selection activeCell="A1" sqref="A1:D2"/>
    </sheetView>
  </sheetViews>
  <sheetFormatPr defaultColWidth="9.140625" defaultRowHeight="12.75"/>
  <cols>
    <col min="1" max="1" width="69.57421875" style="0" customWidth="1"/>
    <col min="2" max="2" width="11.57421875" style="0" bestFit="1" customWidth="1"/>
    <col min="3" max="3" width="12.57421875" style="0" bestFit="1" customWidth="1"/>
  </cols>
  <sheetData>
    <row r="1" spans="1:4" ht="12.75">
      <c r="A1" s="1" t="s">
        <v>42</v>
      </c>
      <c r="B1" s="1" t="s">
        <v>45</v>
      </c>
      <c r="C1" s="1" t="s">
        <v>43</v>
      </c>
      <c r="D1" s="1" t="s">
        <v>44</v>
      </c>
    </row>
    <row r="2" spans="1:4" ht="12.75">
      <c r="A2" t="s">
        <v>157</v>
      </c>
      <c r="B2">
        <v>12</v>
      </c>
      <c r="C2">
        <f>B2*10</f>
        <v>120</v>
      </c>
      <c r="D2">
        <f>SUM(C2:C50)</f>
        <v>120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50"/>
  <sheetViews>
    <sheetView workbookViewId="0" topLeftCell="A1">
      <selection activeCell="A1" sqref="A1:F14"/>
    </sheetView>
  </sheetViews>
  <sheetFormatPr defaultColWidth="9.140625" defaultRowHeight="12.75"/>
  <cols>
    <col min="1" max="1" width="71.00390625" style="0" customWidth="1"/>
    <col min="2" max="2" width="15.8515625" style="0" bestFit="1" customWidth="1"/>
    <col min="3" max="3" width="9.421875" style="0" bestFit="1" customWidth="1"/>
    <col min="4" max="4" width="8.57421875" style="0" customWidth="1"/>
    <col min="5" max="5" width="12.57421875" style="0" bestFit="1" customWidth="1"/>
    <col min="7" max="7" width="8.57421875" style="0" bestFit="1" customWidth="1"/>
  </cols>
  <sheetData>
    <row r="1" spans="1:6" ht="25.5">
      <c r="A1" s="2" t="s">
        <v>46</v>
      </c>
      <c r="B1" s="1" t="s">
        <v>52</v>
      </c>
      <c r="C1" s="40" t="s">
        <v>47</v>
      </c>
      <c r="D1" s="43" t="s">
        <v>53</v>
      </c>
      <c r="E1" s="39" t="s">
        <v>57</v>
      </c>
      <c r="F1" s="39" t="s">
        <v>58</v>
      </c>
    </row>
    <row r="2" spans="1:6" ht="25.5">
      <c r="A2" s="30" t="s">
        <v>49</v>
      </c>
      <c r="B2" s="5" t="s">
        <v>50</v>
      </c>
      <c r="C2" s="41"/>
      <c r="D2" s="41"/>
      <c r="E2" s="39"/>
      <c r="F2" s="39"/>
    </row>
    <row r="3" spans="1:6" ht="25.5">
      <c r="A3" s="30" t="s">
        <v>48</v>
      </c>
      <c r="B3" s="5" t="s">
        <v>51</v>
      </c>
      <c r="C3" s="42"/>
      <c r="D3" s="42"/>
      <c r="E3" s="39"/>
      <c r="F3" s="39"/>
    </row>
    <row r="4" spans="1:6" ht="39.75" customHeight="1">
      <c r="A4" s="31" t="s">
        <v>160</v>
      </c>
      <c r="B4" t="s">
        <v>50</v>
      </c>
      <c r="C4">
        <v>3</v>
      </c>
      <c r="D4">
        <v>1.205</v>
      </c>
      <c r="E4">
        <f>IF(B4=$B$2,(30+10*D4)/C4,IF(B4=$B$3,25/C4," "))</f>
        <v>14.016666666666666</v>
      </c>
      <c r="F4">
        <f>SUM(E4:E50)</f>
        <v>130.89116666666666</v>
      </c>
    </row>
    <row r="5" spans="1:5" ht="39.75" customHeight="1">
      <c r="A5" s="31" t="s">
        <v>121</v>
      </c>
      <c r="B5" t="s">
        <v>50</v>
      </c>
      <c r="C5">
        <v>4</v>
      </c>
      <c r="D5">
        <v>1.779</v>
      </c>
      <c r="E5">
        <f aca="true" t="shared" si="0" ref="E5:E50">IF(B5=$B$2,(30+10*D5)/C5,IF(B5=$B$3,25/C5," "))</f>
        <v>11.9475</v>
      </c>
    </row>
    <row r="6" spans="1:5" ht="39.75" customHeight="1">
      <c r="A6" s="31" t="s">
        <v>17</v>
      </c>
      <c r="B6" t="s">
        <v>50</v>
      </c>
      <c r="C6">
        <v>2</v>
      </c>
      <c r="D6">
        <v>1.779</v>
      </c>
      <c r="E6">
        <f t="shared" si="0"/>
        <v>23.895</v>
      </c>
    </row>
    <row r="7" spans="1:5" ht="25.5">
      <c r="A7" s="32" t="s">
        <v>122</v>
      </c>
      <c r="B7" t="s">
        <v>50</v>
      </c>
      <c r="C7">
        <v>5</v>
      </c>
      <c r="D7">
        <v>0.641</v>
      </c>
      <c r="E7">
        <f t="shared" si="0"/>
        <v>7.281999999999999</v>
      </c>
    </row>
    <row r="8" spans="1:5" ht="39.75" customHeight="1">
      <c r="A8" s="31" t="s">
        <v>148</v>
      </c>
      <c r="B8" t="s">
        <v>51</v>
      </c>
      <c r="C8">
        <v>2</v>
      </c>
      <c r="E8">
        <f t="shared" si="0"/>
        <v>12.5</v>
      </c>
    </row>
    <row r="9" spans="1:5" ht="54.75" customHeight="1">
      <c r="A9" s="31" t="s">
        <v>161</v>
      </c>
      <c r="B9" t="s">
        <v>51</v>
      </c>
      <c r="C9">
        <v>3</v>
      </c>
      <c r="E9">
        <f t="shared" si="0"/>
        <v>8.333333333333334</v>
      </c>
    </row>
    <row r="10" spans="1:5" ht="54.75" customHeight="1">
      <c r="A10" s="32" t="s">
        <v>162</v>
      </c>
      <c r="B10" t="s">
        <v>51</v>
      </c>
      <c r="C10">
        <v>3</v>
      </c>
      <c r="E10">
        <f t="shared" si="0"/>
        <v>8.333333333333334</v>
      </c>
    </row>
    <row r="11" spans="1:5" ht="54.75" customHeight="1">
      <c r="A11" s="32" t="s">
        <v>163</v>
      </c>
      <c r="B11" t="s">
        <v>51</v>
      </c>
      <c r="C11">
        <v>4</v>
      </c>
      <c r="E11">
        <f t="shared" si="0"/>
        <v>6.25</v>
      </c>
    </row>
    <row r="12" spans="1:5" ht="54.75" customHeight="1">
      <c r="A12" s="32" t="s">
        <v>164</v>
      </c>
      <c r="B12" t="s">
        <v>51</v>
      </c>
      <c r="C12">
        <v>5</v>
      </c>
      <c r="E12">
        <f t="shared" si="0"/>
        <v>5</v>
      </c>
    </row>
    <row r="13" spans="1:5" ht="54.75" customHeight="1">
      <c r="A13" s="31" t="s">
        <v>165</v>
      </c>
      <c r="B13" t="s">
        <v>51</v>
      </c>
      <c r="C13">
        <v>3</v>
      </c>
      <c r="E13">
        <f t="shared" si="0"/>
        <v>8.333333333333334</v>
      </c>
    </row>
    <row r="14" spans="1:5" ht="39.75" customHeight="1">
      <c r="A14" s="31" t="s">
        <v>166</v>
      </c>
      <c r="B14" t="s">
        <v>51</v>
      </c>
      <c r="C14">
        <v>1</v>
      </c>
      <c r="E14">
        <f t="shared" si="0"/>
        <v>25</v>
      </c>
    </row>
    <row r="15" ht="12.75">
      <c r="E15" t="str">
        <f t="shared" si="0"/>
        <v> </v>
      </c>
    </row>
    <row r="16" ht="12.75">
      <c r="E16" t="str">
        <f t="shared" si="0"/>
        <v> </v>
      </c>
    </row>
    <row r="17" ht="12.75">
      <c r="E17" t="str">
        <f t="shared" si="0"/>
        <v> </v>
      </c>
    </row>
    <row r="18" ht="12.75">
      <c r="E18" t="str">
        <f t="shared" si="0"/>
        <v> </v>
      </c>
    </row>
    <row r="19" ht="12.75">
      <c r="E19" t="str">
        <f t="shared" si="0"/>
        <v> </v>
      </c>
    </row>
    <row r="20" ht="12.75">
      <c r="E20" t="str">
        <f t="shared" si="0"/>
        <v> </v>
      </c>
    </row>
    <row r="21" ht="12.75">
      <c r="E21" t="str">
        <f t="shared" si="0"/>
        <v> </v>
      </c>
    </row>
    <row r="22" ht="12.75">
      <c r="E22" t="str">
        <f t="shared" si="0"/>
        <v> </v>
      </c>
    </row>
    <row r="23" ht="12.75">
      <c r="E23" t="str">
        <f t="shared" si="0"/>
        <v> </v>
      </c>
    </row>
    <row r="24" ht="12.75">
      <c r="E24" t="str">
        <f t="shared" si="0"/>
        <v> </v>
      </c>
    </row>
    <row r="25" ht="12.75">
      <c r="E25" t="str">
        <f t="shared" si="0"/>
        <v> </v>
      </c>
    </row>
    <row r="26" ht="12.75">
      <c r="E26" t="str">
        <f t="shared" si="0"/>
        <v> </v>
      </c>
    </row>
    <row r="27" ht="12.75">
      <c r="E27" t="str">
        <f t="shared" si="0"/>
        <v> </v>
      </c>
    </row>
    <row r="28" ht="12.75">
      <c r="E28" t="str">
        <f t="shared" si="0"/>
        <v> </v>
      </c>
    </row>
    <row r="29" ht="12.75">
      <c r="E29" t="str">
        <f t="shared" si="0"/>
        <v> </v>
      </c>
    </row>
    <row r="30" ht="12.75">
      <c r="E30" t="str">
        <f t="shared" si="0"/>
        <v> </v>
      </c>
    </row>
    <row r="31" ht="12.75">
      <c r="E31" t="str">
        <f t="shared" si="0"/>
        <v> </v>
      </c>
    </row>
    <row r="32" ht="12.75">
      <c r="E32" t="str">
        <f t="shared" si="0"/>
        <v> </v>
      </c>
    </row>
    <row r="33" ht="12.75">
      <c r="E33" t="str">
        <f t="shared" si="0"/>
        <v> </v>
      </c>
    </row>
    <row r="34" ht="12.75">
      <c r="E34" t="str">
        <f t="shared" si="0"/>
        <v> </v>
      </c>
    </row>
    <row r="35" ht="12.75">
      <c r="E35" t="str">
        <f t="shared" si="0"/>
        <v> </v>
      </c>
    </row>
    <row r="36" ht="12.75">
      <c r="E36" t="str">
        <f t="shared" si="0"/>
        <v> </v>
      </c>
    </row>
    <row r="37" ht="12.75">
      <c r="E37" t="str">
        <f t="shared" si="0"/>
        <v> </v>
      </c>
    </row>
    <row r="38" ht="12.75">
      <c r="E38" t="str">
        <f t="shared" si="0"/>
        <v> </v>
      </c>
    </row>
    <row r="39" ht="12.75">
      <c r="E39" t="str">
        <f t="shared" si="0"/>
        <v> </v>
      </c>
    </row>
    <row r="40" ht="12.75">
      <c r="E40" t="str">
        <f t="shared" si="0"/>
        <v> </v>
      </c>
    </row>
    <row r="41" ht="12.75">
      <c r="E41" t="str">
        <f t="shared" si="0"/>
        <v> </v>
      </c>
    </row>
    <row r="42" ht="12.75">
      <c r="E42" t="str">
        <f t="shared" si="0"/>
        <v> </v>
      </c>
    </row>
    <row r="43" ht="12.75">
      <c r="E43" t="str">
        <f t="shared" si="0"/>
        <v> </v>
      </c>
    </row>
    <row r="44" ht="12.75">
      <c r="E44" t="str">
        <f t="shared" si="0"/>
        <v> </v>
      </c>
    </row>
    <row r="45" ht="12.75">
      <c r="E45" t="str">
        <f t="shared" si="0"/>
        <v> </v>
      </c>
    </row>
    <row r="46" ht="12.75">
      <c r="E46" t="str">
        <f t="shared" si="0"/>
        <v> </v>
      </c>
    </row>
    <row r="47" ht="12.75">
      <c r="E47" t="str">
        <f t="shared" si="0"/>
        <v> </v>
      </c>
    </row>
    <row r="48" ht="12.75">
      <c r="E48" t="str">
        <f t="shared" si="0"/>
        <v> </v>
      </c>
    </row>
    <row r="49" ht="12.75">
      <c r="E49" t="str">
        <f t="shared" si="0"/>
        <v> </v>
      </c>
    </row>
    <row r="50" ht="12.75">
      <c r="E50" t="str">
        <f t="shared" si="0"/>
        <v> </v>
      </c>
    </row>
  </sheetData>
  <mergeCells count="4">
    <mergeCell ref="E1:E3"/>
    <mergeCell ref="C1:C3"/>
    <mergeCell ref="D1:D3"/>
    <mergeCell ref="F1:F3"/>
  </mergeCells>
  <dataValidations count="1">
    <dataValidation type="list" allowBlank="1" showInputMessage="1" showErrorMessage="1" promptTitle="Tipul publicatiei" prompt="Selectati tipul publicatiei din lista" errorTitle="Publicatia?" error="Selectati tipul publicatiei din lista" sqref="B4:B50">
      <formula1>$B$2:$B$3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D34"/>
  <sheetViews>
    <sheetView workbookViewId="0" topLeftCell="A1">
      <selection activeCell="A1" sqref="A1:D34"/>
    </sheetView>
  </sheetViews>
  <sheetFormatPr defaultColWidth="9.140625" defaultRowHeight="12.75"/>
  <cols>
    <col min="1" max="1" width="96.140625" style="0" customWidth="1"/>
    <col min="2" max="2" width="10.57421875" style="0" bestFit="1" customWidth="1"/>
    <col min="3" max="3" width="12.57421875" style="0" bestFit="1" customWidth="1"/>
  </cols>
  <sheetData>
    <row r="1" spans="1:4" ht="25.5">
      <c r="A1" s="2" t="s">
        <v>54</v>
      </c>
      <c r="B1" s="39" t="s">
        <v>47</v>
      </c>
      <c r="C1" s="39" t="s">
        <v>59</v>
      </c>
      <c r="D1" s="39" t="s">
        <v>60</v>
      </c>
    </row>
    <row r="2" spans="1:4" ht="25.5">
      <c r="A2" s="33" t="s">
        <v>49</v>
      </c>
      <c r="B2" s="39"/>
      <c r="C2" s="39"/>
      <c r="D2" s="39"/>
    </row>
    <row r="3" spans="1:4" ht="12.75">
      <c r="A3" s="33" t="s">
        <v>55</v>
      </c>
      <c r="B3" s="39"/>
      <c r="C3" s="39"/>
      <c r="D3" s="39"/>
    </row>
    <row r="4" spans="1:4" ht="38.25">
      <c r="A4" s="34" t="s">
        <v>173</v>
      </c>
      <c r="B4">
        <v>3</v>
      </c>
      <c r="C4">
        <f aca="true" t="shared" si="0" ref="C4:C34">15/B4</f>
        <v>5</v>
      </c>
      <c r="D4">
        <f>SUM(C4:C1000)</f>
        <v>155</v>
      </c>
    </row>
    <row r="5" spans="1:3" ht="25.5">
      <c r="A5" s="32" t="s">
        <v>172</v>
      </c>
      <c r="B5">
        <v>2</v>
      </c>
      <c r="C5">
        <f t="shared" si="0"/>
        <v>7.5</v>
      </c>
    </row>
    <row r="6" spans="1:3" ht="25.5">
      <c r="A6" s="31" t="s">
        <v>171</v>
      </c>
      <c r="B6">
        <v>3</v>
      </c>
      <c r="C6">
        <f t="shared" si="0"/>
        <v>5</v>
      </c>
    </row>
    <row r="7" spans="1:3" ht="25.5">
      <c r="A7" s="31" t="s">
        <v>206</v>
      </c>
      <c r="B7">
        <v>2</v>
      </c>
      <c r="C7">
        <f t="shared" si="0"/>
        <v>7.5</v>
      </c>
    </row>
    <row r="8" spans="1:3" ht="25.5">
      <c r="A8" s="32" t="s">
        <v>205</v>
      </c>
      <c r="B8">
        <v>2</v>
      </c>
      <c r="C8">
        <f t="shared" si="0"/>
        <v>7.5</v>
      </c>
    </row>
    <row r="9" spans="1:3" ht="25.5">
      <c r="A9" s="32" t="s">
        <v>204</v>
      </c>
      <c r="B9">
        <v>4</v>
      </c>
      <c r="C9">
        <f t="shared" si="0"/>
        <v>3.75</v>
      </c>
    </row>
    <row r="10" spans="1:3" ht="25.5">
      <c r="A10" s="31" t="s">
        <v>203</v>
      </c>
      <c r="B10">
        <v>2</v>
      </c>
      <c r="C10">
        <f t="shared" si="0"/>
        <v>7.5</v>
      </c>
    </row>
    <row r="11" spans="1:3" ht="25.5">
      <c r="A11" s="32" t="s">
        <v>202</v>
      </c>
      <c r="B11">
        <v>3</v>
      </c>
      <c r="C11">
        <f t="shared" si="0"/>
        <v>5</v>
      </c>
    </row>
    <row r="12" spans="1:3" ht="25.5">
      <c r="A12" s="31" t="s">
        <v>201</v>
      </c>
      <c r="B12">
        <v>3</v>
      </c>
      <c r="C12">
        <f t="shared" si="0"/>
        <v>5</v>
      </c>
    </row>
    <row r="13" spans="1:3" ht="25.5">
      <c r="A13" s="32" t="s">
        <v>211</v>
      </c>
      <c r="B13">
        <v>4</v>
      </c>
      <c r="C13">
        <f t="shared" si="0"/>
        <v>3.75</v>
      </c>
    </row>
    <row r="14" spans="1:3" ht="25.5">
      <c r="A14" s="31" t="s">
        <v>200</v>
      </c>
      <c r="B14">
        <v>3</v>
      </c>
      <c r="C14">
        <f t="shared" si="0"/>
        <v>5</v>
      </c>
    </row>
    <row r="15" spans="1:3" ht="25.5">
      <c r="A15" s="35" t="s">
        <v>199</v>
      </c>
      <c r="B15">
        <v>4</v>
      </c>
      <c r="C15">
        <f t="shared" si="0"/>
        <v>3.75</v>
      </c>
    </row>
    <row r="16" spans="1:3" ht="25.5">
      <c r="A16" s="31" t="s">
        <v>198</v>
      </c>
      <c r="B16">
        <v>3</v>
      </c>
      <c r="C16">
        <f t="shared" si="0"/>
        <v>5</v>
      </c>
    </row>
    <row r="17" spans="1:3" ht="25.5">
      <c r="A17" s="31" t="s">
        <v>197</v>
      </c>
      <c r="B17">
        <v>4</v>
      </c>
      <c r="C17">
        <f t="shared" si="0"/>
        <v>3.75</v>
      </c>
    </row>
    <row r="18" spans="1:3" ht="25.5">
      <c r="A18" s="32" t="s">
        <v>196</v>
      </c>
      <c r="B18">
        <v>4</v>
      </c>
      <c r="C18">
        <f t="shared" si="0"/>
        <v>3.75</v>
      </c>
    </row>
    <row r="19" spans="1:3" ht="25.5">
      <c r="A19" s="31" t="s">
        <v>195</v>
      </c>
      <c r="B19">
        <v>3</v>
      </c>
      <c r="C19">
        <f t="shared" si="0"/>
        <v>5</v>
      </c>
    </row>
    <row r="20" spans="1:3" ht="25.5">
      <c r="A20" s="31" t="s">
        <v>149</v>
      </c>
      <c r="B20">
        <v>3</v>
      </c>
      <c r="C20">
        <f t="shared" si="0"/>
        <v>5</v>
      </c>
    </row>
    <row r="21" spans="1:3" ht="25.5">
      <c r="A21" s="31" t="s">
        <v>150</v>
      </c>
      <c r="B21">
        <v>3</v>
      </c>
      <c r="C21">
        <f t="shared" si="0"/>
        <v>5</v>
      </c>
    </row>
    <row r="22" spans="1:3" ht="25.5">
      <c r="A22" s="32" t="s">
        <v>151</v>
      </c>
      <c r="B22">
        <v>4</v>
      </c>
      <c r="C22">
        <f t="shared" si="0"/>
        <v>3.75</v>
      </c>
    </row>
    <row r="23" spans="1:3" ht="25.5">
      <c r="A23" s="31" t="s">
        <v>152</v>
      </c>
      <c r="B23">
        <v>3</v>
      </c>
      <c r="C23">
        <f t="shared" si="0"/>
        <v>5</v>
      </c>
    </row>
    <row r="24" spans="1:3" ht="25.5">
      <c r="A24" s="31" t="s">
        <v>153</v>
      </c>
      <c r="B24">
        <v>2</v>
      </c>
      <c r="C24">
        <f t="shared" si="0"/>
        <v>7.5</v>
      </c>
    </row>
    <row r="25" spans="1:3" ht="25.5">
      <c r="A25" s="31" t="s">
        <v>154</v>
      </c>
      <c r="B25">
        <v>3</v>
      </c>
      <c r="C25">
        <f t="shared" si="0"/>
        <v>5</v>
      </c>
    </row>
    <row r="26" spans="1:3" ht="25.5">
      <c r="A26" s="32" t="s">
        <v>155</v>
      </c>
      <c r="B26">
        <v>4</v>
      </c>
      <c r="C26">
        <f t="shared" si="0"/>
        <v>3.75</v>
      </c>
    </row>
    <row r="27" spans="1:3" ht="25.5">
      <c r="A27" s="32" t="s">
        <v>156</v>
      </c>
      <c r="B27">
        <v>3</v>
      </c>
      <c r="C27">
        <f t="shared" si="0"/>
        <v>5</v>
      </c>
    </row>
    <row r="28" spans="1:3" ht="38.25">
      <c r="A28" s="32" t="s">
        <v>207</v>
      </c>
      <c r="B28">
        <v>4</v>
      </c>
      <c r="C28">
        <f t="shared" si="0"/>
        <v>3.75</v>
      </c>
    </row>
    <row r="29" spans="1:3" ht="38.25">
      <c r="A29" s="31" t="s">
        <v>208</v>
      </c>
      <c r="B29">
        <v>3</v>
      </c>
      <c r="C29">
        <f t="shared" si="0"/>
        <v>5</v>
      </c>
    </row>
    <row r="30" spans="1:3" ht="25.5">
      <c r="A30" s="32" t="s">
        <v>209</v>
      </c>
      <c r="B30">
        <v>3</v>
      </c>
      <c r="C30">
        <f t="shared" si="0"/>
        <v>5</v>
      </c>
    </row>
    <row r="31" spans="1:3" ht="38.25">
      <c r="A31" s="32" t="s">
        <v>210</v>
      </c>
      <c r="B31">
        <v>4</v>
      </c>
      <c r="C31">
        <f t="shared" si="0"/>
        <v>3.75</v>
      </c>
    </row>
    <row r="32" spans="1:3" ht="38.25">
      <c r="A32" s="31" t="s">
        <v>2</v>
      </c>
      <c r="B32">
        <v>3</v>
      </c>
      <c r="C32">
        <f t="shared" si="0"/>
        <v>5</v>
      </c>
    </row>
    <row r="33" spans="1:3" ht="25.5">
      <c r="A33" s="31" t="s">
        <v>212</v>
      </c>
      <c r="B33">
        <v>3</v>
      </c>
      <c r="C33">
        <f t="shared" si="0"/>
        <v>5</v>
      </c>
    </row>
    <row r="34" spans="1:3" ht="25.5">
      <c r="A34" s="31" t="s">
        <v>213</v>
      </c>
      <c r="B34">
        <v>4</v>
      </c>
      <c r="C34">
        <f t="shared" si="0"/>
        <v>3.75</v>
      </c>
    </row>
  </sheetData>
  <mergeCells count="3">
    <mergeCell ref="B1:B3"/>
    <mergeCell ref="C1:C3"/>
    <mergeCell ref="D1:D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E1000"/>
  <sheetViews>
    <sheetView workbookViewId="0" topLeftCell="A1">
      <selection activeCell="A1" sqref="A1:E20"/>
    </sheetView>
  </sheetViews>
  <sheetFormatPr defaultColWidth="9.140625" defaultRowHeight="12.75"/>
  <cols>
    <col min="1" max="1" width="81.00390625" style="0" customWidth="1"/>
    <col min="2" max="2" width="15.8515625" style="0" bestFit="1" customWidth="1"/>
    <col min="3" max="3" width="9.421875" style="0" bestFit="1" customWidth="1"/>
    <col min="4" max="4" width="12.57421875" style="0" bestFit="1" customWidth="1"/>
    <col min="6" max="6" width="8.57421875" style="0" bestFit="1" customWidth="1"/>
  </cols>
  <sheetData>
    <row r="1" spans="1:5" ht="12.75">
      <c r="A1" s="44" t="s">
        <v>56</v>
      </c>
      <c r="B1" s="1" t="s">
        <v>52</v>
      </c>
      <c r="C1" s="40" t="s">
        <v>47</v>
      </c>
      <c r="D1" s="39" t="s">
        <v>61</v>
      </c>
      <c r="E1" s="39" t="s">
        <v>63</v>
      </c>
    </row>
    <row r="2" spans="1:5" ht="12.75">
      <c r="A2" s="45"/>
      <c r="B2" s="5" t="s">
        <v>50</v>
      </c>
      <c r="C2" s="41"/>
      <c r="D2" s="39"/>
      <c r="E2" s="39"/>
    </row>
    <row r="3" spans="1:5" ht="12.75">
      <c r="A3" s="46"/>
      <c r="B3" s="5" t="s">
        <v>51</v>
      </c>
      <c r="C3" s="42"/>
      <c r="D3" s="39"/>
      <c r="E3" s="39"/>
    </row>
    <row r="4" spans="1:5" ht="30" customHeight="1">
      <c r="A4" s="36" t="s">
        <v>174</v>
      </c>
      <c r="B4" t="s">
        <v>50</v>
      </c>
      <c r="C4">
        <v>2</v>
      </c>
      <c r="D4">
        <f aca="true" t="shared" si="0" ref="D4:D10">IF(B4=$B$2,(6/C4),IF(B4=$B$3,4/C4," "))</f>
        <v>3</v>
      </c>
      <c r="E4">
        <f>SUM(D4:D1000)</f>
        <v>55.666666666666664</v>
      </c>
    </row>
    <row r="5" spans="1:4" ht="30" customHeight="1">
      <c r="A5" s="34" t="s">
        <v>175</v>
      </c>
      <c r="B5" t="s">
        <v>50</v>
      </c>
      <c r="C5">
        <v>2</v>
      </c>
      <c r="D5">
        <f t="shared" si="0"/>
        <v>3</v>
      </c>
    </row>
    <row r="6" spans="1:4" ht="30" customHeight="1">
      <c r="A6" s="31" t="s">
        <v>176</v>
      </c>
      <c r="B6" t="s">
        <v>50</v>
      </c>
      <c r="C6">
        <v>1</v>
      </c>
      <c r="D6">
        <f t="shared" si="0"/>
        <v>6</v>
      </c>
    </row>
    <row r="7" spans="1:4" ht="39.75" customHeight="1">
      <c r="A7" s="31" t="s">
        <v>177</v>
      </c>
      <c r="B7" t="s">
        <v>50</v>
      </c>
      <c r="C7">
        <v>2</v>
      </c>
      <c r="D7">
        <f t="shared" si="0"/>
        <v>3</v>
      </c>
    </row>
    <row r="8" spans="1:4" ht="38.25">
      <c r="A8" s="31" t="s">
        <v>178</v>
      </c>
      <c r="B8" t="s">
        <v>50</v>
      </c>
      <c r="C8">
        <v>3</v>
      </c>
      <c r="D8">
        <f t="shared" si="0"/>
        <v>2</v>
      </c>
    </row>
    <row r="9" spans="1:4" ht="38.25">
      <c r="A9" s="32" t="s">
        <v>179</v>
      </c>
      <c r="B9" t="s">
        <v>50</v>
      </c>
      <c r="C9">
        <v>3</v>
      </c>
      <c r="D9">
        <f t="shared" si="0"/>
        <v>2</v>
      </c>
    </row>
    <row r="10" spans="1:4" ht="39.75" customHeight="1">
      <c r="A10" s="31" t="s">
        <v>123</v>
      </c>
      <c r="B10" t="s">
        <v>50</v>
      </c>
      <c r="C10">
        <v>1</v>
      </c>
      <c r="D10">
        <f t="shared" si="0"/>
        <v>6</v>
      </c>
    </row>
    <row r="11" spans="1:4" ht="30" customHeight="1">
      <c r="A11" s="31" t="s">
        <v>124</v>
      </c>
      <c r="B11" t="s">
        <v>50</v>
      </c>
      <c r="C11">
        <v>2</v>
      </c>
      <c r="D11">
        <f aca="true" t="shared" si="1" ref="D11:D70">IF(B11=$B$2,(6/C11),IF(B11=$B$3,4/C11," "))</f>
        <v>3</v>
      </c>
    </row>
    <row r="12" spans="1:4" ht="40.5">
      <c r="A12" s="31" t="s">
        <v>125</v>
      </c>
      <c r="B12" t="s">
        <v>51</v>
      </c>
      <c r="C12">
        <v>3</v>
      </c>
      <c r="D12">
        <f t="shared" si="1"/>
        <v>1.3333333333333333</v>
      </c>
    </row>
    <row r="13" spans="1:4" ht="39.75" customHeight="1">
      <c r="A13" s="32" t="s">
        <v>126</v>
      </c>
      <c r="B13" t="s">
        <v>51</v>
      </c>
      <c r="C13">
        <v>3</v>
      </c>
      <c r="D13">
        <f t="shared" si="1"/>
        <v>1.3333333333333333</v>
      </c>
    </row>
    <row r="14" spans="1:4" ht="25.5">
      <c r="A14" s="31" t="s">
        <v>180</v>
      </c>
      <c r="B14" t="s">
        <v>50</v>
      </c>
      <c r="C14">
        <v>1</v>
      </c>
      <c r="D14">
        <f t="shared" si="1"/>
        <v>6</v>
      </c>
    </row>
    <row r="15" spans="1:4" ht="30" customHeight="1">
      <c r="A15" s="31" t="s">
        <v>181</v>
      </c>
      <c r="B15" t="s">
        <v>50</v>
      </c>
      <c r="C15">
        <v>1</v>
      </c>
      <c r="D15">
        <f t="shared" si="1"/>
        <v>6</v>
      </c>
    </row>
    <row r="16" spans="1:4" ht="39.75" customHeight="1">
      <c r="A16" s="31" t="s">
        <v>182</v>
      </c>
      <c r="B16" t="s">
        <v>51</v>
      </c>
      <c r="C16">
        <v>2</v>
      </c>
      <c r="D16">
        <f t="shared" si="1"/>
        <v>2</v>
      </c>
    </row>
    <row r="17" spans="1:4" ht="39.75" customHeight="1">
      <c r="A17" s="32" t="s">
        <v>183</v>
      </c>
      <c r="B17" t="s">
        <v>51</v>
      </c>
      <c r="C17">
        <v>2</v>
      </c>
      <c r="D17">
        <f t="shared" si="1"/>
        <v>2</v>
      </c>
    </row>
    <row r="18" spans="1:4" ht="25.5">
      <c r="A18" s="31" t="s">
        <v>167</v>
      </c>
      <c r="B18" t="s">
        <v>50</v>
      </c>
      <c r="C18">
        <v>2</v>
      </c>
      <c r="D18">
        <f t="shared" si="1"/>
        <v>3</v>
      </c>
    </row>
    <row r="19" spans="1:4" ht="39.75" customHeight="1">
      <c r="A19" s="31" t="s">
        <v>166</v>
      </c>
      <c r="B19" t="s">
        <v>51</v>
      </c>
      <c r="C19">
        <v>1</v>
      </c>
      <c r="D19">
        <f t="shared" si="1"/>
        <v>4</v>
      </c>
    </row>
    <row r="20" spans="1:4" ht="39.75" customHeight="1">
      <c r="A20" s="31" t="s">
        <v>168</v>
      </c>
      <c r="B20" t="s">
        <v>51</v>
      </c>
      <c r="C20">
        <v>2</v>
      </c>
      <c r="D20">
        <f t="shared" si="1"/>
        <v>2</v>
      </c>
    </row>
    <row r="21" ht="12.75">
      <c r="D21" t="str">
        <f t="shared" si="1"/>
        <v> </v>
      </c>
    </row>
    <row r="22" ht="12.75">
      <c r="D22" t="str">
        <f t="shared" si="1"/>
        <v> </v>
      </c>
    </row>
    <row r="23" ht="12.75">
      <c r="D23" t="str">
        <f t="shared" si="1"/>
        <v> </v>
      </c>
    </row>
    <row r="24" ht="12.75">
      <c r="D24" t="str">
        <f t="shared" si="1"/>
        <v> </v>
      </c>
    </row>
    <row r="25" ht="12.75">
      <c r="D25" t="str">
        <f t="shared" si="1"/>
        <v> </v>
      </c>
    </row>
    <row r="26" ht="12.75">
      <c r="D26" t="str">
        <f t="shared" si="1"/>
        <v> </v>
      </c>
    </row>
    <row r="27" ht="12.75">
      <c r="D27" t="str">
        <f t="shared" si="1"/>
        <v> </v>
      </c>
    </row>
    <row r="28" ht="12.75">
      <c r="D28" t="str">
        <f t="shared" si="1"/>
        <v> </v>
      </c>
    </row>
    <row r="29" ht="12.75">
      <c r="D29" t="str">
        <f t="shared" si="1"/>
        <v> </v>
      </c>
    </row>
    <row r="30" ht="12.75">
      <c r="D30" t="str">
        <f t="shared" si="1"/>
        <v> </v>
      </c>
    </row>
    <row r="31" ht="12.75">
      <c r="D31" t="str">
        <f t="shared" si="1"/>
        <v> </v>
      </c>
    </row>
    <row r="32" ht="12.75">
      <c r="D32" t="str">
        <f t="shared" si="1"/>
        <v> </v>
      </c>
    </row>
    <row r="33" ht="12.75">
      <c r="D33" t="str">
        <f t="shared" si="1"/>
        <v> </v>
      </c>
    </row>
    <row r="34" ht="12.75">
      <c r="D34" t="str">
        <f t="shared" si="1"/>
        <v> </v>
      </c>
    </row>
    <row r="35" ht="12.75">
      <c r="D35" t="str">
        <f t="shared" si="1"/>
        <v> </v>
      </c>
    </row>
    <row r="36" ht="12.75">
      <c r="D36" t="str">
        <f t="shared" si="1"/>
        <v> </v>
      </c>
    </row>
    <row r="37" ht="12.75">
      <c r="D37" t="str">
        <f t="shared" si="1"/>
        <v> </v>
      </c>
    </row>
    <row r="38" ht="12.75">
      <c r="D38" t="str">
        <f t="shared" si="1"/>
        <v> </v>
      </c>
    </row>
    <row r="39" ht="12.75">
      <c r="D39" t="str">
        <f t="shared" si="1"/>
        <v> </v>
      </c>
    </row>
    <row r="40" ht="12.75">
      <c r="D40" t="str">
        <f t="shared" si="1"/>
        <v> </v>
      </c>
    </row>
    <row r="41" ht="12.75">
      <c r="D41" t="str">
        <f t="shared" si="1"/>
        <v> </v>
      </c>
    </row>
    <row r="42" ht="12.75">
      <c r="D42" t="str">
        <f t="shared" si="1"/>
        <v> </v>
      </c>
    </row>
    <row r="43" ht="12.75">
      <c r="D43" t="str">
        <f t="shared" si="1"/>
        <v> </v>
      </c>
    </row>
    <row r="44" ht="12.75">
      <c r="D44" t="str">
        <f t="shared" si="1"/>
        <v> </v>
      </c>
    </row>
    <row r="45" ht="12.75">
      <c r="D45" t="str">
        <f t="shared" si="1"/>
        <v> </v>
      </c>
    </row>
    <row r="46" ht="12.75">
      <c r="D46" t="str">
        <f t="shared" si="1"/>
        <v> </v>
      </c>
    </row>
    <row r="47" ht="12.75">
      <c r="D47" t="str">
        <f t="shared" si="1"/>
        <v> </v>
      </c>
    </row>
    <row r="48" ht="12.75">
      <c r="D48" t="str">
        <f t="shared" si="1"/>
        <v> </v>
      </c>
    </row>
    <row r="49" ht="12.75">
      <c r="D49" t="str">
        <f t="shared" si="1"/>
        <v> </v>
      </c>
    </row>
    <row r="50" ht="12.75">
      <c r="D50" t="str">
        <f t="shared" si="1"/>
        <v> </v>
      </c>
    </row>
    <row r="51" ht="12.75">
      <c r="D51" t="str">
        <f t="shared" si="1"/>
        <v> </v>
      </c>
    </row>
    <row r="52" ht="12.75">
      <c r="D52" t="str">
        <f t="shared" si="1"/>
        <v> </v>
      </c>
    </row>
    <row r="53" ht="12.75">
      <c r="D53" t="str">
        <f t="shared" si="1"/>
        <v> </v>
      </c>
    </row>
    <row r="54" ht="12.75">
      <c r="D54" t="str">
        <f t="shared" si="1"/>
        <v> </v>
      </c>
    </row>
    <row r="55" ht="12.75">
      <c r="D55" t="str">
        <f t="shared" si="1"/>
        <v> </v>
      </c>
    </row>
    <row r="56" ht="12.75">
      <c r="D56" t="str">
        <f t="shared" si="1"/>
        <v> </v>
      </c>
    </row>
    <row r="57" ht="12.75">
      <c r="D57" t="str">
        <f t="shared" si="1"/>
        <v> </v>
      </c>
    </row>
    <row r="58" ht="12.75">
      <c r="D58" t="str">
        <f t="shared" si="1"/>
        <v> </v>
      </c>
    </row>
    <row r="59" ht="12.75">
      <c r="D59" t="str">
        <f t="shared" si="1"/>
        <v> </v>
      </c>
    </row>
    <row r="60" ht="12.75">
      <c r="D60" t="str">
        <f t="shared" si="1"/>
        <v> </v>
      </c>
    </row>
    <row r="61" ht="12.75">
      <c r="D61" t="str">
        <f t="shared" si="1"/>
        <v> </v>
      </c>
    </row>
    <row r="62" ht="12.75">
      <c r="D62" t="str">
        <f t="shared" si="1"/>
        <v> </v>
      </c>
    </row>
    <row r="63" ht="12.75">
      <c r="D63" t="str">
        <f t="shared" si="1"/>
        <v> </v>
      </c>
    </row>
    <row r="64" ht="12.75">
      <c r="D64" t="str">
        <f t="shared" si="1"/>
        <v> </v>
      </c>
    </row>
    <row r="65" ht="12.75">
      <c r="D65" t="str">
        <f t="shared" si="1"/>
        <v> </v>
      </c>
    </row>
    <row r="66" ht="12.75">
      <c r="D66" t="str">
        <f t="shared" si="1"/>
        <v> </v>
      </c>
    </row>
    <row r="67" ht="12.75">
      <c r="D67" t="str">
        <f t="shared" si="1"/>
        <v> </v>
      </c>
    </row>
    <row r="68" ht="12.75">
      <c r="D68" t="str">
        <f t="shared" si="1"/>
        <v> </v>
      </c>
    </row>
    <row r="69" ht="12.75">
      <c r="D69" t="str">
        <f t="shared" si="1"/>
        <v> </v>
      </c>
    </row>
    <row r="70" ht="12.75">
      <c r="D70" t="str">
        <f t="shared" si="1"/>
        <v> </v>
      </c>
    </row>
    <row r="71" ht="12.75">
      <c r="D71" t="str">
        <f aca="true" t="shared" si="2" ref="D71:D134">IF(B71=$B$2,(6/C71),IF(B71=$B$3,4/C71," "))</f>
        <v> </v>
      </c>
    </row>
    <row r="72" ht="12.75">
      <c r="D72" t="str">
        <f t="shared" si="2"/>
        <v> </v>
      </c>
    </row>
    <row r="73" ht="12.75">
      <c r="D73" t="str">
        <f t="shared" si="2"/>
        <v> </v>
      </c>
    </row>
    <row r="74" ht="12.75">
      <c r="D74" t="str">
        <f t="shared" si="2"/>
        <v> </v>
      </c>
    </row>
    <row r="75" ht="12.75">
      <c r="D75" t="str">
        <f t="shared" si="2"/>
        <v> </v>
      </c>
    </row>
    <row r="76" ht="12.75">
      <c r="D76" t="str">
        <f t="shared" si="2"/>
        <v> </v>
      </c>
    </row>
    <row r="77" ht="12.75">
      <c r="D77" t="str">
        <f t="shared" si="2"/>
        <v> </v>
      </c>
    </row>
    <row r="78" ht="12.75">
      <c r="D78" t="str">
        <f t="shared" si="2"/>
        <v> </v>
      </c>
    </row>
    <row r="79" ht="12.75">
      <c r="D79" t="str">
        <f t="shared" si="2"/>
        <v> </v>
      </c>
    </row>
    <row r="80" ht="12.75">
      <c r="D80" t="str">
        <f t="shared" si="2"/>
        <v> </v>
      </c>
    </row>
    <row r="81" ht="12.75">
      <c r="D81" t="str">
        <f t="shared" si="2"/>
        <v> </v>
      </c>
    </row>
    <row r="82" ht="12.75">
      <c r="D82" t="str">
        <f t="shared" si="2"/>
        <v> </v>
      </c>
    </row>
    <row r="83" ht="12.75">
      <c r="D83" t="str">
        <f t="shared" si="2"/>
        <v> </v>
      </c>
    </row>
    <row r="84" ht="12.75">
      <c r="D84" t="str">
        <f t="shared" si="2"/>
        <v> </v>
      </c>
    </row>
    <row r="85" ht="12.75">
      <c r="D85" t="str">
        <f t="shared" si="2"/>
        <v> </v>
      </c>
    </row>
    <row r="86" ht="12.75">
      <c r="D86" t="str">
        <f t="shared" si="2"/>
        <v> </v>
      </c>
    </row>
    <row r="87" ht="12.75">
      <c r="D87" t="str">
        <f t="shared" si="2"/>
        <v> </v>
      </c>
    </row>
    <row r="88" ht="12.75">
      <c r="D88" t="str">
        <f t="shared" si="2"/>
        <v> </v>
      </c>
    </row>
    <row r="89" ht="12.75">
      <c r="D89" t="str">
        <f t="shared" si="2"/>
        <v> </v>
      </c>
    </row>
    <row r="90" ht="12.75">
      <c r="D90" t="str">
        <f t="shared" si="2"/>
        <v> </v>
      </c>
    </row>
    <row r="91" ht="12.75">
      <c r="D91" t="str">
        <f t="shared" si="2"/>
        <v> </v>
      </c>
    </row>
    <row r="92" ht="12.75">
      <c r="D92" t="str">
        <f t="shared" si="2"/>
        <v> </v>
      </c>
    </row>
    <row r="93" ht="12.75">
      <c r="D93" t="str">
        <f t="shared" si="2"/>
        <v> </v>
      </c>
    </row>
    <row r="94" ht="12.75">
      <c r="D94" t="str">
        <f t="shared" si="2"/>
        <v> </v>
      </c>
    </row>
    <row r="95" ht="12.75">
      <c r="D95" t="str">
        <f t="shared" si="2"/>
        <v> </v>
      </c>
    </row>
    <row r="96" ht="12.75">
      <c r="D96" t="str">
        <f t="shared" si="2"/>
        <v> </v>
      </c>
    </row>
    <row r="97" ht="12.75">
      <c r="D97" t="str">
        <f t="shared" si="2"/>
        <v> </v>
      </c>
    </row>
    <row r="98" ht="12.75">
      <c r="D98" t="str">
        <f t="shared" si="2"/>
        <v> </v>
      </c>
    </row>
    <row r="99" ht="12.75">
      <c r="D99" t="str">
        <f t="shared" si="2"/>
        <v> </v>
      </c>
    </row>
    <row r="100" ht="12.75">
      <c r="D100" t="str">
        <f t="shared" si="2"/>
        <v> </v>
      </c>
    </row>
    <row r="101" ht="12.75">
      <c r="D101" t="str">
        <f t="shared" si="2"/>
        <v> </v>
      </c>
    </row>
    <row r="102" ht="12.75">
      <c r="D102" t="str">
        <f t="shared" si="2"/>
        <v> </v>
      </c>
    </row>
    <row r="103" ht="12.75">
      <c r="D103" t="str">
        <f t="shared" si="2"/>
        <v> </v>
      </c>
    </row>
    <row r="104" ht="12.75">
      <c r="D104" t="str">
        <f t="shared" si="2"/>
        <v> </v>
      </c>
    </row>
    <row r="105" ht="12.75">
      <c r="D105" t="str">
        <f t="shared" si="2"/>
        <v> </v>
      </c>
    </row>
    <row r="106" ht="12.75">
      <c r="D106" t="str">
        <f t="shared" si="2"/>
        <v> </v>
      </c>
    </row>
    <row r="107" ht="12.75">
      <c r="D107" t="str">
        <f t="shared" si="2"/>
        <v> </v>
      </c>
    </row>
    <row r="108" ht="12.75">
      <c r="D108" t="str">
        <f t="shared" si="2"/>
        <v> </v>
      </c>
    </row>
    <row r="109" ht="12.75">
      <c r="D109" t="str">
        <f t="shared" si="2"/>
        <v> </v>
      </c>
    </row>
    <row r="110" ht="12.75">
      <c r="D110" t="str">
        <f t="shared" si="2"/>
        <v> </v>
      </c>
    </row>
    <row r="111" ht="12.75">
      <c r="D111" t="str">
        <f t="shared" si="2"/>
        <v> </v>
      </c>
    </row>
    <row r="112" ht="12.75">
      <c r="D112" t="str">
        <f t="shared" si="2"/>
        <v> </v>
      </c>
    </row>
    <row r="113" ht="12.75">
      <c r="D113" t="str">
        <f t="shared" si="2"/>
        <v> </v>
      </c>
    </row>
    <row r="114" ht="12.75">
      <c r="D114" t="str">
        <f t="shared" si="2"/>
        <v> </v>
      </c>
    </row>
    <row r="115" ht="12.75">
      <c r="D115" t="str">
        <f t="shared" si="2"/>
        <v> </v>
      </c>
    </row>
    <row r="116" ht="12.75">
      <c r="D116" t="str">
        <f t="shared" si="2"/>
        <v> </v>
      </c>
    </row>
    <row r="117" ht="12.75">
      <c r="D117" t="str">
        <f t="shared" si="2"/>
        <v> </v>
      </c>
    </row>
    <row r="118" ht="12.75">
      <c r="D118" t="str">
        <f t="shared" si="2"/>
        <v> </v>
      </c>
    </row>
    <row r="119" ht="12.75">
      <c r="D119" t="str">
        <f t="shared" si="2"/>
        <v> </v>
      </c>
    </row>
    <row r="120" ht="12.75">
      <c r="D120" t="str">
        <f t="shared" si="2"/>
        <v> </v>
      </c>
    </row>
    <row r="121" ht="12.75">
      <c r="D121" t="str">
        <f t="shared" si="2"/>
        <v> </v>
      </c>
    </row>
    <row r="122" ht="12.75">
      <c r="D122" t="str">
        <f t="shared" si="2"/>
        <v> </v>
      </c>
    </row>
    <row r="123" ht="12.75">
      <c r="D123" t="str">
        <f t="shared" si="2"/>
        <v> </v>
      </c>
    </row>
    <row r="124" ht="12.75">
      <c r="D124" t="str">
        <f t="shared" si="2"/>
        <v> </v>
      </c>
    </row>
    <row r="125" ht="12.75">
      <c r="D125" t="str">
        <f t="shared" si="2"/>
        <v> </v>
      </c>
    </row>
    <row r="126" ht="12.75">
      <c r="D126" t="str">
        <f t="shared" si="2"/>
        <v> </v>
      </c>
    </row>
    <row r="127" ht="12.75">
      <c r="D127" t="str">
        <f t="shared" si="2"/>
        <v> </v>
      </c>
    </row>
    <row r="128" ht="12.75">
      <c r="D128" t="str">
        <f t="shared" si="2"/>
        <v> </v>
      </c>
    </row>
    <row r="129" ht="12.75">
      <c r="D129" t="str">
        <f t="shared" si="2"/>
        <v> </v>
      </c>
    </row>
    <row r="130" ht="12.75">
      <c r="D130" t="str">
        <f t="shared" si="2"/>
        <v> </v>
      </c>
    </row>
    <row r="131" ht="12.75">
      <c r="D131" t="str">
        <f t="shared" si="2"/>
        <v> </v>
      </c>
    </row>
    <row r="132" ht="12.75">
      <c r="D132" t="str">
        <f t="shared" si="2"/>
        <v> </v>
      </c>
    </row>
    <row r="133" ht="12.75">
      <c r="D133" t="str">
        <f t="shared" si="2"/>
        <v> </v>
      </c>
    </row>
    <row r="134" ht="12.75">
      <c r="D134" t="str">
        <f t="shared" si="2"/>
        <v> </v>
      </c>
    </row>
    <row r="135" ht="12.75">
      <c r="D135" t="str">
        <f>IF(B135=$B$2,(6/C135),IF(B135=$B$3,4/C135," "))</f>
        <v> </v>
      </c>
    </row>
    <row r="136" ht="12.75">
      <c r="D136" t="str">
        <f>IF(B136=$B$2,(6/C136),IF(B136=$B$3,4/C136," "))</f>
        <v> </v>
      </c>
    </row>
    <row r="137" ht="12.75">
      <c r="D137" t="str">
        <f aca="true" t="shared" si="3" ref="D137:D196">IF(B137=$B$2,(6/C137)/C137,IF(B137=$B$3,4/C137," "))</f>
        <v> </v>
      </c>
    </row>
    <row r="138" ht="12.75">
      <c r="D138" t="str">
        <f t="shared" si="3"/>
        <v> </v>
      </c>
    </row>
    <row r="139" ht="12.75">
      <c r="D139" t="str">
        <f t="shared" si="3"/>
        <v> </v>
      </c>
    </row>
    <row r="140" ht="12.75">
      <c r="D140" t="str">
        <f t="shared" si="3"/>
        <v> </v>
      </c>
    </row>
    <row r="141" ht="12.75">
      <c r="D141" t="str">
        <f t="shared" si="3"/>
        <v> </v>
      </c>
    </row>
    <row r="142" ht="12.75">
      <c r="D142" t="str">
        <f t="shared" si="3"/>
        <v> </v>
      </c>
    </row>
    <row r="143" ht="12.75">
      <c r="D143" t="str">
        <f t="shared" si="3"/>
        <v> </v>
      </c>
    </row>
    <row r="144" ht="12.75">
      <c r="D144" t="str">
        <f t="shared" si="3"/>
        <v> </v>
      </c>
    </row>
    <row r="145" ht="12.75">
      <c r="D145" t="str">
        <f t="shared" si="3"/>
        <v> </v>
      </c>
    </row>
    <row r="146" ht="12.75">
      <c r="D146" t="str">
        <f t="shared" si="3"/>
        <v> </v>
      </c>
    </row>
    <row r="147" ht="12.75">
      <c r="D147" t="str">
        <f t="shared" si="3"/>
        <v> </v>
      </c>
    </row>
    <row r="148" ht="12.75">
      <c r="D148" t="str">
        <f t="shared" si="3"/>
        <v> </v>
      </c>
    </row>
    <row r="149" ht="12.75">
      <c r="D149" t="str">
        <f t="shared" si="3"/>
        <v> </v>
      </c>
    </row>
    <row r="150" ht="12.75">
      <c r="D150" t="str">
        <f t="shared" si="3"/>
        <v> </v>
      </c>
    </row>
    <row r="151" ht="12.75">
      <c r="D151" t="str">
        <f t="shared" si="3"/>
        <v> </v>
      </c>
    </row>
    <row r="152" ht="12.75">
      <c r="D152" t="str">
        <f t="shared" si="3"/>
        <v> </v>
      </c>
    </row>
    <row r="153" ht="12.75">
      <c r="D153" t="str">
        <f t="shared" si="3"/>
        <v> </v>
      </c>
    </row>
    <row r="154" ht="12.75">
      <c r="D154" t="str">
        <f t="shared" si="3"/>
        <v> </v>
      </c>
    </row>
    <row r="155" ht="12.75">
      <c r="D155" t="str">
        <f t="shared" si="3"/>
        <v> </v>
      </c>
    </row>
    <row r="156" ht="12.75">
      <c r="D156" t="str">
        <f t="shared" si="3"/>
        <v> </v>
      </c>
    </row>
    <row r="157" ht="12.75">
      <c r="D157" t="str">
        <f t="shared" si="3"/>
        <v> </v>
      </c>
    </row>
    <row r="158" ht="12.75">
      <c r="D158" t="str">
        <f t="shared" si="3"/>
        <v> </v>
      </c>
    </row>
    <row r="159" ht="12.75">
      <c r="D159" t="str">
        <f t="shared" si="3"/>
        <v> </v>
      </c>
    </row>
    <row r="160" ht="12.75">
      <c r="D160" t="str">
        <f t="shared" si="3"/>
        <v> </v>
      </c>
    </row>
    <row r="161" ht="12.75">
      <c r="D161" t="str">
        <f t="shared" si="3"/>
        <v> </v>
      </c>
    </row>
    <row r="162" ht="12.75">
      <c r="D162" t="str">
        <f t="shared" si="3"/>
        <v> </v>
      </c>
    </row>
    <row r="163" ht="12.75">
      <c r="D163" t="str">
        <f t="shared" si="3"/>
        <v> </v>
      </c>
    </row>
    <row r="164" ht="12.75">
      <c r="D164" t="str">
        <f t="shared" si="3"/>
        <v> </v>
      </c>
    </row>
    <row r="165" ht="12.75">
      <c r="D165" t="str">
        <f t="shared" si="3"/>
        <v> </v>
      </c>
    </row>
    <row r="166" ht="12.75">
      <c r="D166" t="str">
        <f t="shared" si="3"/>
        <v> </v>
      </c>
    </row>
    <row r="167" ht="12.75">
      <c r="D167" t="str">
        <f t="shared" si="3"/>
        <v> </v>
      </c>
    </row>
    <row r="168" ht="12.75">
      <c r="D168" t="str">
        <f t="shared" si="3"/>
        <v> </v>
      </c>
    </row>
    <row r="169" ht="12.75">
      <c r="D169" t="str">
        <f t="shared" si="3"/>
        <v> </v>
      </c>
    </row>
    <row r="170" ht="12.75">
      <c r="D170" t="str">
        <f t="shared" si="3"/>
        <v> </v>
      </c>
    </row>
    <row r="171" ht="12.75">
      <c r="D171" t="str">
        <f t="shared" si="3"/>
        <v> </v>
      </c>
    </row>
    <row r="172" ht="12.75">
      <c r="D172" t="str">
        <f t="shared" si="3"/>
        <v> </v>
      </c>
    </row>
    <row r="173" ht="12.75">
      <c r="D173" t="str">
        <f t="shared" si="3"/>
        <v> </v>
      </c>
    </row>
    <row r="174" ht="12.75">
      <c r="D174" t="str">
        <f t="shared" si="3"/>
        <v> </v>
      </c>
    </row>
    <row r="175" ht="12.75">
      <c r="D175" t="str">
        <f t="shared" si="3"/>
        <v> </v>
      </c>
    </row>
    <row r="176" ht="12.75">
      <c r="D176" t="str">
        <f t="shared" si="3"/>
        <v> </v>
      </c>
    </row>
    <row r="177" ht="12.75">
      <c r="D177" t="str">
        <f t="shared" si="3"/>
        <v> </v>
      </c>
    </row>
    <row r="178" ht="12.75">
      <c r="D178" t="str">
        <f t="shared" si="3"/>
        <v> </v>
      </c>
    </row>
    <row r="179" ht="12.75">
      <c r="D179" t="str">
        <f t="shared" si="3"/>
        <v> </v>
      </c>
    </row>
    <row r="180" ht="12.75">
      <c r="D180" t="str">
        <f t="shared" si="3"/>
        <v> </v>
      </c>
    </row>
    <row r="181" ht="12.75">
      <c r="D181" t="str">
        <f t="shared" si="3"/>
        <v> </v>
      </c>
    </row>
    <row r="182" ht="12.75">
      <c r="D182" t="str">
        <f t="shared" si="3"/>
        <v> </v>
      </c>
    </row>
    <row r="183" ht="12.75">
      <c r="D183" t="str">
        <f t="shared" si="3"/>
        <v> </v>
      </c>
    </row>
    <row r="184" ht="12.75">
      <c r="D184" t="str">
        <f t="shared" si="3"/>
        <v> </v>
      </c>
    </row>
    <row r="185" ht="12.75">
      <c r="D185" t="str">
        <f t="shared" si="3"/>
        <v> </v>
      </c>
    </row>
    <row r="186" ht="12.75">
      <c r="D186" t="str">
        <f t="shared" si="3"/>
        <v> </v>
      </c>
    </row>
    <row r="187" ht="12.75">
      <c r="D187" t="str">
        <f t="shared" si="3"/>
        <v> </v>
      </c>
    </row>
    <row r="188" ht="12.75">
      <c r="D188" t="str">
        <f t="shared" si="3"/>
        <v> </v>
      </c>
    </row>
    <row r="189" ht="12.75">
      <c r="D189" t="str">
        <f t="shared" si="3"/>
        <v> </v>
      </c>
    </row>
    <row r="190" ht="12.75">
      <c r="D190" t="str">
        <f t="shared" si="3"/>
        <v> </v>
      </c>
    </row>
    <row r="191" ht="12.75">
      <c r="D191" t="str">
        <f t="shared" si="3"/>
        <v> </v>
      </c>
    </row>
    <row r="192" ht="12.75">
      <c r="D192" t="str">
        <f t="shared" si="3"/>
        <v> </v>
      </c>
    </row>
    <row r="193" ht="12.75">
      <c r="D193" t="str">
        <f t="shared" si="3"/>
        <v> </v>
      </c>
    </row>
    <row r="194" ht="12.75">
      <c r="D194" t="str">
        <f t="shared" si="3"/>
        <v> </v>
      </c>
    </row>
    <row r="195" ht="12.75">
      <c r="D195" t="str">
        <f t="shared" si="3"/>
        <v> </v>
      </c>
    </row>
    <row r="196" ht="12.75">
      <c r="D196" t="str">
        <f t="shared" si="3"/>
        <v> </v>
      </c>
    </row>
    <row r="197" ht="12.75">
      <c r="D197" t="str">
        <f aca="true" t="shared" si="4" ref="D197:D260">IF(B197=$B$2,(6/C197)/C197,IF(B197=$B$3,4/C197," "))</f>
        <v> </v>
      </c>
    </row>
    <row r="198" ht="12.75">
      <c r="D198" t="str">
        <f t="shared" si="4"/>
        <v> </v>
      </c>
    </row>
    <row r="199" ht="12.75">
      <c r="D199" t="str">
        <f t="shared" si="4"/>
        <v> </v>
      </c>
    </row>
    <row r="200" ht="12.75">
      <c r="D200" t="str">
        <f t="shared" si="4"/>
        <v> </v>
      </c>
    </row>
    <row r="201" ht="12.75">
      <c r="D201" t="str">
        <f t="shared" si="4"/>
        <v> </v>
      </c>
    </row>
    <row r="202" ht="12.75">
      <c r="D202" t="str">
        <f t="shared" si="4"/>
        <v> </v>
      </c>
    </row>
    <row r="203" ht="12.75">
      <c r="D203" t="str">
        <f t="shared" si="4"/>
        <v> </v>
      </c>
    </row>
    <row r="204" ht="12.75">
      <c r="D204" t="str">
        <f t="shared" si="4"/>
        <v> </v>
      </c>
    </row>
    <row r="205" ht="12.75">
      <c r="D205" t="str">
        <f t="shared" si="4"/>
        <v> </v>
      </c>
    </row>
    <row r="206" ht="12.75">
      <c r="D206" t="str">
        <f t="shared" si="4"/>
        <v> </v>
      </c>
    </row>
    <row r="207" ht="12.75">
      <c r="D207" t="str">
        <f t="shared" si="4"/>
        <v> </v>
      </c>
    </row>
    <row r="208" ht="12.75">
      <c r="D208" t="str">
        <f t="shared" si="4"/>
        <v> </v>
      </c>
    </row>
    <row r="209" ht="12.75">
      <c r="D209" t="str">
        <f t="shared" si="4"/>
        <v> </v>
      </c>
    </row>
    <row r="210" ht="12.75">
      <c r="D210" t="str">
        <f t="shared" si="4"/>
        <v> </v>
      </c>
    </row>
    <row r="211" ht="12.75">
      <c r="D211" t="str">
        <f t="shared" si="4"/>
        <v> </v>
      </c>
    </row>
    <row r="212" ht="12.75">
      <c r="D212" t="str">
        <f t="shared" si="4"/>
        <v> </v>
      </c>
    </row>
    <row r="213" ht="12.75">
      <c r="D213" t="str">
        <f t="shared" si="4"/>
        <v> </v>
      </c>
    </row>
    <row r="214" ht="12.75">
      <c r="D214" t="str">
        <f t="shared" si="4"/>
        <v> </v>
      </c>
    </row>
    <row r="215" ht="12.75">
      <c r="D215" t="str">
        <f t="shared" si="4"/>
        <v> </v>
      </c>
    </row>
    <row r="216" ht="12.75">
      <c r="D216" t="str">
        <f t="shared" si="4"/>
        <v> </v>
      </c>
    </row>
    <row r="217" ht="12.75">
      <c r="D217" t="str">
        <f t="shared" si="4"/>
        <v> </v>
      </c>
    </row>
    <row r="218" ht="12.75">
      <c r="D218" t="str">
        <f t="shared" si="4"/>
        <v> </v>
      </c>
    </row>
    <row r="219" ht="12.75">
      <c r="D219" t="str">
        <f t="shared" si="4"/>
        <v> </v>
      </c>
    </row>
    <row r="220" ht="12.75">
      <c r="D220" t="str">
        <f t="shared" si="4"/>
        <v> </v>
      </c>
    </row>
    <row r="221" ht="12.75">
      <c r="D221" t="str">
        <f t="shared" si="4"/>
        <v> </v>
      </c>
    </row>
    <row r="222" ht="12.75">
      <c r="D222" t="str">
        <f t="shared" si="4"/>
        <v> </v>
      </c>
    </row>
    <row r="223" ht="12.75">
      <c r="D223" t="str">
        <f t="shared" si="4"/>
        <v> </v>
      </c>
    </row>
    <row r="224" ht="12.75">
      <c r="D224" t="str">
        <f t="shared" si="4"/>
        <v> </v>
      </c>
    </row>
    <row r="225" ht="12.75">
      <c r="D225" t="str">
        <f t="shared" si="4"/>
        <v> </v>
      </c>
    </row>
    <row r="226" ht="12.75">
      <c r="D226" t="str">
        <f t="shared" si="4"/>
        <v> </v>
      </c>
    </row>
    <row r="227" ht="12.75">
      <c r="D227" t="str">
        <f t="shared" si="4"/>
        <v> </v>
      </c>
    </row>
    <row r="228" ht="12.75">
      <c r="D228" t="str">
        <f t="shared" si="4"/>
        <v> </v>
      </c>
    </row>
    <row r="229" ht="12.75">
      <c r="D229" t="str">
        <f t="shared" si="4"/>
        <v> </v>
      </c>
    </row>
    <row r="230" ht="12.75">
      <c r="D230" t="str">
        <f t="shared" si="4"/>
        <v> </v>
      </c>
    </row>
    <row r="231" ht="12.75">
      <c r="D231" t="str">
        <f t="shared" si="4"/>
        <v> </v>
      </c>
    </row>
    <row r="232" ht="12.75">
      <c r="D232" t="str">
        <f t="shared" si="4"/>
        <v> </v>
      </c>
    </row>
    <row r="233" ht="12.75">
      <c r="D233" t="str">
        <f t="shared" si="4"/>
        <v> </v>
      </c>
    </row>
    <row r="234" ht="12.75">
      <c r="D234" t="str">
        <f t="shared" si="4"/>
        <v> </v>
      </c>
    </row>
    <row r="235" ht="12.75">
      <c r="D235" t="str">
        <f t="shared" si="4"/>
        <v> </v>
      </c>
    </row>
    <row r="236" ht="12.75">
      <c r="D236" t="str">
        <f t="shared" si="4"/>
        <v> </v>
      </c>
    </row>
    <row r="237" ht="12.75">
      <c r="D237" t="str">
        <f t="shared" si="4"/>
        <v> </v>
      </c>
    </row>
    <row r="238" ht="12.75">
      <c r="D238" t="str">
        <f t="shared" si="4"/>
        <v> </v>
      </c>
    </row>
    <row r="239" ht="12.75">
      <c r="D239" t="str">
        <f t="shared" si="4"/>
        <v> </v>
      </c>
    </row>
    <row r="240" ht="12.75">
      <c r="D240" t="str">
        <f t="shared" si="4"/>
        <v> </v>
      </c>
    </row>
    <row r="241" ht="12.75">
      <c r="D241" t="str">
        <f t="shared" si="4"/>
        <v> </v>
      </c>
    </row>
    <row r="242" ht="12.75">
      <c r="D242" t="str">
        <f t="shared" si="4"/>
        <v> </v>
      </c>
    </row>
    <row r="243" ht="12.75">
      <c r="D243" t="str">
        <f t="shared" si="4"/>
        <v> </v>
      </c>
    </row>
    <row r="244" ht="12.75">
      <c r="D244" t="str">
        <f t="shared" si="4"/>
        <v> </v>
      </c>
    </row>
    <row r="245" ht="12.75">
      <c r="D245" t="str">
        <f t="shared" si="4"/>
        <v> </v>
      </c>
    </row>
    <row r="246" ht="12.75">
      <c r="D246" t="str">
        <f t="shared" si="4"/>
        <v> </v>
      </c>
    </row>
    <row r="247" ht="12.75">
      <c r="D247" t="str">
        <f t="shared" si="4"/>
        <v> </v>
      </c>
    </row>
    <row r="248" ht="12.75">
      <c r="D248" t="str">
        <f t="shared" si="4"/>
        <v> </v>
      </c>
    </row>
    <row r="249" ht="12.75">
      <c r="D249" t="str">
        <f t="shared" si="4"/>
        <v> </v>
      </c>
    </row>
    <row r="250" ht="12.75">
      <c r="D250" t="str">
        <f t="shared" si="4"/>
        <v> </v>
      </c>
    </row>
    <row r="251" ht="12.75">
      <c r="D251" t="str">
        <f t="shared" si="4"/>
        <v> </v>
      </c>
    </row>
    <row r="252" ht="12.75">
      <c r="D252" t="str">
        <f t="shared" si="4"/>
        <v> </v>
      </c>
    </row>
    <row r="253" ht="12.75">
      <c r="D253" t="str">
        <f t="shared" si="4"/>
        <v> </v>
      </c>
    </row>
    <row r="254" ht="12.75">
      <c r="D254" t="str">
        <f t="shared" si="4"/>
        <v> </v>
      </c>
    </row>
    <row r="255" ht="12.75">
      <c r="D255" t="str">
        <f t="shared" si="4"/>
        <v> </v>
      </c>
    </row>
    <row r="256" ht="12.75">
      <c r="D256" t="str">
        <f t="shared" si="4"/>
        <v> </v>
      </c>
    </row>
    <row r="257" ht="12.75">
      <c r="D257" t="str">
        <f t="shared" si="4"/>
        <v> </v>
      </c>
    </row>
    <row r="258" ht="12.75">
      <c r="D258" t="str">
        <f t="shared" si="4"/>
        <v> </v>
      </c>
    </row>
    <row r="259" ht="12.75">
      <c r="D259" t="str">
        <f t="shared" si="4"/>
        <v> </v>
      </c>
    </row>
    <row r="260" ht="12.75">
      <c r="D260" t="str">
        <f t="shared" si="4"/>
        <v> </v>
      </c>
    </row>
    <row r="261" ht="12.75">
      <c r="D261" t="str">
        <f aca="true" t="shared" si="5" ref="D261:D324">IF(B261=$B$2,(6/C261)/C261,IF(B261=$B$3,4/C261," "))</f>
        <v> </v>
      </c>
    </row>
    <row r="262" ht="12.75">
      <c r="D262" t="str">
        <f t="shared" si="5"/>
        <v> </v>
      </c>
    </row>
    <row r="263" ht="12.75">
      <c r="D263" t="str">
        <f t="shared" si="5"/>
        <v> </v>
      </c>
    </row>
    <row r="264" ht="12.75">
      <c r="D264" t="str">
        <f t="shared" si="5"/>
        <v> </v>
      </c>
    </row>
    <row r="265" ht="12.75">
      <c r="D265" t="str">
        <f t="shared" si="5"/>
        <v> </v>
      </c>
    </row>
    <row r="266" ht="12.75">
      <c r="D266" t="str">
        <f t="shared" si="5"/>
        <v> </v>
      </c>
    </row>
    <row r="267" ht="12.75">
      <c r="D267" t="str">
        <f t="shared" si="5"/>
        <v> </v>
      </c>
    </row>
    <row r="268" ht="12.75">
      <c r="D268" t="str">
        <f t="shared" si="5"/>
        <v> </v>
      </c>
    </row>
    <row r="269" ht="12.75">
      <c r="D269" t="str">
        <f t="shared" si="5"/>
        <v> </v>
      </c>
    </row>
    <row r="270" ht="12.75">
      <c r="D270" t="str">
        <f t="shared" si="5"/>
        <v> </v>
      </c>
    </row>
    <row r="271" ht="12.75">
      <c r="D271" t="str">
        <f t="shared" si="5"/>
        <v> </v>
      </c>
    </row>
    <row r="272" ht="12.75">
      <c r="D272" t="str">
        <f t="shared" si="5"/>
        <v> </v>
      </c>
    </row>
    <row r="273" ht="12.75">
      <c r="D273" t="str">
        <f t="shared" si="5"/>
        <v> </v>
      </c>
    </row>
    <row r="274" ht="12.75">
      <c r="D274" t="str">
        <f t="shared" si="5"/>
        <v> </v>
      </c>
    </row>
    <row r="275" ht="12.75">
      <c r="D275" t="str">
        <f t="shared" si="5"/>
        <v> </v>
      </c>
    </row>
    <row r="276" ht="12.75">
      <c r="D276" t="str">
        <f t="shared" si="5"/>
        <v> </v>
      </c>
    </row>
    <row r="277" ht="12.75">
      <c r="D277" t="str">
        <f t="shared" si="5"/>
        <v> </v>
      </c>
    </row>
    <row r="278" ht="12.75">
      <c r="D278" t="str">
        <f t="shared" si="5"/>
        <v> </v>
      </c>
    </row>
    <row r="279" ht="12.75">
      <c r="D279" t="str">
        <f t="shared" si="5"/>
        <v> </v>
      </c>
    </row>
    <row r="280" ht="12.75">
      <c r="D280" t="str">
        <f t="shared" si="5"/>
        <v> </v>
      </c>
    </row>
    <row r="281" ht="12.75">
      <c r="D281" t="str">
        <f t="shared" si="5"/>
        <v> </v>
      </c>
    </row>
    <row r="282" ht="12.75">
      <c r="D282" t="str">
        <f t="shared" si="5"/>
        <v> </v>
      </c>
    </row>
    <row r="283" ht="12.75">
      <c r="D283" t="str">
        <f t="shared" si="5"/>
        <v> </v>
      </c>
    </row>
    <row r="284" ht="12.75">
      <c r="D284" t="str">
        <f t="shared" si="5"/>
        <v> </v>
      </c>
    </row>
    <row r="285" ht="12.75">
      <c r="D285" t="str">
        <f t="shared" si="5"/>
        <v> </v>
      </c>
    </row>
    <row r="286" ht="12.75">
      <c r="D286" t="str">
        <f t="shared" si="5"/>
        <v> </v>
      </c>
    </row>
    <row r="287" ht="12.75">
      <c r="D287" t="str">
        <f t="shared" si="5"/>
        <v> </v>
      </c>
    </row>
    <row r="288" ht="12.75">
      <c r="D288" t="str">
        <f t="shared" si="5"/>
        <v> </v>
      </c>
    </row>
    <row r="289" ht="12.75">
      <c r="D289" t="str">
        <f t="shared" si="5"/>
        <v> </v>
      </c>
    </row>
    <row r="290" ht="12.75">
      <c r="D290" t="str">
        <f t="shared" si="5"/>
        <v> </v>
      </c>
    </row>
    <row r="291" ht="12.75">
      <c r="D291" t="str">
        <f t="shared" si="5"/>
        <v> </v>
      </c>
    </row>
    <row r="292" ht="12.75">
      <c r="D292" t="str">
        <f t="shared" si="5"/>
        <v> </v>
      </c>
    </row>
    <row r="293" ht="12.75">
      <c r="D293" t="str">
        <f t="shared" si="5"/>
        <v> </v>
      </c>
    </row>
    <row r="294" ht="12.75">
      <c r="D294" t="str">
        <f t="shared" si="5"/>
        <v> </v>
      </c>
    </row>
    <row r="295" ht="12.75">
      <c r="D295" t="str">
        <f t="shared" si="5"/>
        <v> </v>
      </c>
    </row>
    <row r="296" ht="12.75">
      <c r="D296" t="str">
        <f t="shared" si="5"/>
        <v> </v>
      </c>
    </row>
    <row r="297" ht="12.75">
      <c r="D297" t="str">
        <f t="shared" si="5"/>
        <v> </v>
      </c>
    </row>
    <row r="298" ht="12.75">
      <c r="D298" t="str">
        <f t="shared" si="5"/>
        <v> </v>
      </c>
    </row>
    <row r="299" ht="12.75">
      <c r="D299" t="str">
        <f t="shared" si="5"/>
        <v> </v>
      </c>
    </row>
    <row r="300" ht="12.75">
      <c r="D300" t="str">
        <f t="shared" si="5"/>
        <v> </v>
      </c>
    </row>
    <row r="301" ht="12.75">
      <c r="D301" t="str">
        <f t="shared" si="5"/>
        <v> </v>
      </c>
    </row>
    <row r="302" ht="12.75">
      <c r="D302" t="str">
        <f t="shared" si="5"/>
        <v> </v>
      </c>
    </row>
    <row r="303" ht="12.75">
      <c r="D303" t="str">
        <f t="shared" si="5"/>
        <v> </v>
      </c>
    </row>
    <row r="304" ht="12.75">
      <c r="D304" t="str">
        <f t="shared" si="5"/>
        <v> </v>
      </c>
    </row>
    <row r="305" ht="12.75">
      <c r="D305" t="str">
        <f t="shared" si="5"/>
        <v> </v>
      </c>
    </row>
    <row r="306" ht="12.75">
      <c r="D306" t="str">
        <f t="shared" si="5"/>
        <v> </v>
      </c>
    </row>
    <row r="307" ht="12.75">
      <c r="D307" t="str">
        <f t="shared" si="5"/>
        <v> </v>
      </c>
    </row>
    <row r="308" ht="12.75">
      <c r="D308" t="str">
        <f t="shared" si="5"/>
        <v> </v>
      </c>
    </row>
    <row r="309" ht="12.75">
      <c r="D309" t="str">
        <f t="shared" si="5"/>
        <v> </v>
      </c>
    </row>
    <row r="310" ht="12.75">
      <c r="D310" t="str">
        <f t="shared" si="5"/>
        <v> </v>
      </c>
    </row>
    <row r="311" ht="12.75">
      <c r="D311" t="str">
        <f t="shared" si="5"/>
        <v> </v>
      </c>
    </row>
    <row r="312" ht="12.75">
      <c r="D312" t="str">
        <f t="shared" si="5"/>
        <v> </v>
      </c>
    </row>
    <row r="313" ht="12.75">
      <c r="D313" t="str">
        <f t="shared" si="5"/>
        <v> </v>
      </c>
    </row>
    <row r="314" ht="12.75">
      <c r="D314" t="str">
        <f t="shared" si="5"/>
        <v> </v>
      </c>
    </row>
    <row r="315" ht="12.75">
      <c r="D315" t="str">
        <f t="shared" si="5"/>
        <v> </v>
      </c>
    </row>
    <row r="316" ht="12.75">
      <c r="D316" t="str">
        <f t="shared" si="5"/>
        <v> </v>
      </c>
    </row>
    <row r="317" ht="12.75">
      <c r="D317" t="str">
        <f t="shared" si="5"/>
        <v> </v>
      </c>
    </row>
    <row r="318" ht="12.75">
      <c r="D318" t="str">
        <f t="shared" si="5"/>
        <v> </v>
      </c>
    </row>
    <row r="319" ht="12.75">
      <c r="D319" t="str">
        <f t="shared" si="5"/>
        <v> </v>
      </c>
    </row>
    <row r="320" ht="12.75">
      <c r="D320" t="str">
        <f t="shared" si="5"/>
        <v> </v>
      </c>
    </row>
    <row r="321" ht="12.75">
      <c r="D321" t="str">
        <f t="shared" si="5"/>
        <v> </v>
      </c>
    </row>
    <row r="322" ht="12.75">
      <c r="D322" t="str">
        <f t="shared" si="5"/>
        <v> </v>
      </c>
    </row>
    <row r="323" ht="12.75">
      <c r="D323" t="str">
        <f t="shared" si="5"/>
        <v> </v>
      </c>
    </row>
    <row r="324" ht="12.75">
      <c r="D324" t="str">
        <f t="shared" si="5"/>
        <v> </v>
      </c>
    </row>
    <row r="325" ht="12.75">
      <c r="D325" t="str">
        <f aca="true" t="shared" si="6" ref="D325:D388">IF(B325=$B$2,(6/C325)/C325,IF(B325=$B$3,4/C325," "))</f>
        <v> </v>
      </c>
    </row>
    <row r="326" ht="12.75">
      <c r="D326" t="str">
        <f t="shared" si="6"/>
        <v> </v>
      </c>
    </row>
    <row r="327" ht="12.75">
      <c r="D327" t="str">
        <f t="shared" si="6"/>
        <v> </v>
      </c>
    </row>
    <row r="328" ht="12.75">
      <c r="D328" t="str">
        <f t="shared" si="6"/>
        <v> </v>
      </c>
    </row>
    <row r="329" ht="12.75">
      <c r="D329" t="str">
        <f t="shared" si="6"/>
        <v> </v>
      </c>
    </row>
    <row r="330" ht="12.75">
      <c r="D330" t="str">
        <f t="shared" si="6"/>
        <v> </v>
      </c>
    </row>
    <row r="331" ht="12.75">
      <c r="D331" t="str">
        <f t="shared" si="6"/>
        <v> </v>
      </c>
    </row>
    <row r="332" ht="12.75">
      <c r="D332" t="str">
        <f t="shared" si="6"/>
        <v> </v>
      </c>
    </row>
    <row r="333" ht="12.75">
      <c r="D333" t="str">
        <f t="shared" si="6"/>
        <v> </v>
      </c>
    </row>
    <row r="334" ht="12.75">
      <c r="D334" t="str">
        <f t="shared" si="6"/>
        <v> </v>
      </c>
    </row>
    <row r="335" ht="12.75">
      <c r="D335" t="str">
        <f t="shared" si="6"/>
        <v> </v>
      </c>
    </row>
    <row r="336" ht="12.75">
      <c r="D336" t="str">
        <f t="shared" si="6"/>
        <v> </v>
      </c>
    </row>
    <row r="337" ht="12.75">
      <c r="D337" t="str">
        <f t="shared" si="6"/>
        <v> </v>
      </c>
    </row>
    <row r="338" ht="12.75">
      <c r="D338" t="str">
        <f t="shared" si="6"/>
        <v> </v>
      </c>
    </row>
    <row r="339" ht="12.75">
      <c r="D339" t="str">
        <f t="shared" si="6"/>
        <v> </v>
      </c>
    </row>
    <row r="340" ht="12.75">
      <c r="D340" t="str">
        <f t="shared" si="6"/>
        <v> </v>
      </c>
    </row>
    <row r="341" ht="12.75">
      <c r="D341" t="str">
        <f t="shared" si="6"/>
        <v> </v>
      </c>
    </row>
    <row r="342" ht="12.75">
      <c r="D342" t="str">
        <f t="shared" si="6"/>
        <v> </v>
      </c>
    </row>
    <row r="343" ht="12.75">
      <c r="D343" t="str">
        <f t="shared" si="6"/>
        <v> </v>
      </c>
    </row>
    <row r="344" ht="12.75">
      <c r="D344" t="str">
        <f t="shared" si="6"/>
        <v> </v>
      </c>
    </row>
    <row r="345" ht="12.75">
      <c r="D345" t="str">
        <f t="shared" si="6"/>
        <v> </v>
      </c>
    </row>
    <row r="346" ht="12.75">
      <c r="D346" t="str">
        <f t="shared" si="6"/>
        <v> </v>
      </c>
    </row>
    <row r="347" ht="12.75">
      <c r="D347" t="str">
        <f t="shared" si="6"/>
        <v> </v>
      </c>
    </row>
    <row r="348" ht="12.75">
      <c r="D348" t="str">
        <f t="shared" si="6"/>
        <v> </v>
      </c>
    </row>
    <row r="349" ht="12.75">
      <c r="D349" t="str">
        <f t="shared" si="6"/>
        <v> </v>
      </c>
    </row>
    <row r="350" ht="12.75">
      <c r="D350" t="str">
        <f t="shared" si="6"/>
        <v> </v>
      </c>
    </row>
    <row r="351" ht="12.75">
      <c r="D351" t="str">
        <f t="shared" si="6"/>
        <v> </v>
      </c>
    </row>
    <row r="352" ht="12.75">
      <c r="D352" t="str">
        <f t="shared" si="6"/>
        <v> </v>
      </c>
    </row>
    <row r="353" ht="12.75">
      <c r="D353" t="str">
        <f t="shared" si="6"/>
        <v> </v>
      </c>
    </row>
    <row r="354" ht="12.75">
      <c r="D354" t="str">
        <f t="shared" si="6"/>
        <v> </v>
      </c>
    </row>
    <row r="355" ht="12.75">
      <c r="D355" t="str">
        <f t="shared" si="6"/>
        <v> </v>
      </c>
    </row>
    <row r="356" ht="12.75">
      <c r="D356" t="str">
        <f t="shared" si="6"/>
        <v> </v>
      </c>
    </row>
    <row r="357" ht="12.75">
      <c r="D357" t="str">
        <f t="shared" si="6"/>
        <v> </v>
      </c>
    </row>
    <row r="358" ht="12.75">
      <c r="D358" t="str">
        <f t="shared" si="6"/>
        <v> </v>
      </c>
    </row>
    <row r="359" ht="12.75">
      <c r="D359" t="str">
        <f t="shared" si="6"/>
        <v> </v>
      </c>
    </row>
    <row r="360" ht="12.75">
      <c r="D360" t="str">
        <f t="shared" si="6"/>
        <v> </v>
      </c>
    </row>
    <row r="361" ht="12.75">
      <c r="D361" t="str">
        <f t="shared" si="6"/>
        <v> </v>
      </c>
    </row>
    <row r="362" ht="12.75">
      <c r="D362" t="str">
        <f t="shared" si="6"/>
        <v> </v>
      </c>
    </row>
    <row r="363" ht="12.75">
      <c r="D363" t="str">
        <f t="shared" si="6"/>
        <v> </v>
      </c>
    </row>
    <row r="364" ht="12.75">
      <c r="D364" t="str">
        <f t="shared" si="6"/>
        <v> </v>
      </c>
    </row>
    <row r="365" ht="12.75">
      <c r="D365" t="str">
        <f t="shared" si="6"/>
        <v> </v>
      </c>
    </row>
    <row r="366" ht="12.75">
      <c r="D366" t="str">
        <f t="shared" si="6"/>
        <v> </v>
      </c>
    </row>
    <row r="367" ht="12.75">
      <c r="D367" t="str">
        <f t="shared" si="6"/>
        <v> </v>
      </c>
    </row>
    <row r="368" ht="12.75">
      <c r="D368" t="str">
        <f t="shared" si="6"/>
        <v> </v>
      </c>
    </row>
    <row r="369" ht="12.75">
      <c r="D369" t="str">
        <f t="shared" si="6"/>
        <v> </v>
      </c>
    </row>
    <row r="370" ht="12.75">
      <c r="D370" t="str">
        <f t="shared" si="6"/>
        <v> </v>
      </c>
    </row>
    <row r="371" ht="12.75">
      <c r="D371" t="str">
        <f t="shared" si="6"/>
        <v> </v>
      </c>
    </row>
    <row r="372" ht="12.75">
      <c r="D372" t="str">
        <f t="shared" si="6"/>
        <v> </v>
      </c>
    </row>
    <row r="373" ht="12.75">
      <c r="D373" t="str">
        <f t="shared" si="6"/>
        <v> </v>
      </c>
    </row>
    <row r="374" ht="12.75">
      <c r="D374" t="str">
        <f t="shared" si="6"/>
        <v> </v>
      </c>
    </row>
    <row r="375" ht="12.75">
      <c r="D375" t="str">
        <f t="shared" si="6"/>
        <v> </v>
      </c>
    </row>
    <row r="376" ht="12.75">
      <c r="D376" t="str">
        <f t="shared" si="6"/>
        <v> </v>
      </c>
    </row>
    <row r="377" ht="12.75">
      <c r="D377" t="str">
        <f t="shared" si="6"/>
        <v> </v>
      </c>
    </row>
    <row r="378" ht="12.75">
      <c r="D378" t="str">
        <f t="shared" si="6"/>
        <v> </v>
      </c>
    </row>
    <row r="379" ht="12.75">
      <c r="D379" t="str">
        <f t="shared" si="6"/>
        <v> </v>
      </c>
    </row>
    <row r="380" ht="12.75">
      <c r="D380" t="str">
        <f t="shared" si="6"/>
        <v> </v>
      </c>
    </row>
    <row r="381" ht="12.75">
      <c r="D381" t="str">
        <f t="shared" si="6"/>
        <v> </v>
      </c>
    </row>
    <row r="382" ht="12.75">
      <c r="D382" t="str">
        <f t="shared" si="6"/>
        <v> </v>
      </c>
    </row>
    <row r="383" ht="12.75">
      <c r="D383" t="str">
        <f t="shared" si="6"/>
        <v> </v>
      </c>
    </row>
    <row r="384" ht="12.75">
      <c r="D384" t="str">
        <f t="shared" si="6"/>
        <v> </v>
      </c>
    </row>
    <row r="385" ht="12.75">
      <c r="D385" t="str">
        <f t="shared" si="6"/>
        <v> </v>
      </c>
    </row>
    <row r="386" ht="12.75">
      <c r="D386" t="str">
        <f t="shared" si="6"/>
        <v> </v>
      </c>
    </row>
    <row r="387" ht="12.75">
      <c r="D387" t="str">
        <f t="shared" si="6"/>
        <v> </v>
      </c>
    </row>
    <row r="388" ht="12.75">
      <c r="D388" t="str">
        <f t="shared" si="6"/>
        <v> </v>
      </c>
    </row>
    <row r="389" ht="12.75">
      <c r="D389" t="str">
        <f aca="true" t="shared" si="7" ref="D389:D452">IF(B389=$B$2,(6/C389)/C389,IF(B389=$B$3,4/C389," "))</f>
        <v> </v>
      </c>
    </row>
    <row r="390" ht="12.75">
      <c r="D390" t="str">
        <f t="shared" si="7"/>
        <v> </v>
      </c>
    </row>
    <row r="391" ht="12.75">
      <c r="D391" t="str">
        <f t="shared" si="7"/>
        <v> </v>
      </c>
    </row>
    <row r="392" ht="12.75">
      <c r="D392" t="str">
        <f t="shared" si="7"/>
        <v> </v>
      </c>
    </row>
    <row r="393" ht="12.75">
      <c r="D393" t="str">
        <f t="shared" si="7"/>
        <v> </v>
      </c>
    </row>
    <row r="394" ht="12.75">
      <c r="D394" t="str">
        <f t="shared" si="7"/>
        <v> </v>
      </c>
    </row>
    <row r="395" ht="12.75">
      <c r="D395" t="str">
        <f t="shared" si="7"/>
        <v> </v>
      </c>
    </row>
    <row r="396" ht="12.75">
      <c r="D396" t="str">
        <f t="shared" si="7"/>
        <v> </v>
      </c>
    </row>
    <row r="397" ht="12.75">
      <c r="D397" t="str">
        <f t="shared" si="7"/>
        <v> </v>
      </c>
    </row>
    <row r="398" ht="12.75">
      <c r="D398" t="str">
        <f t="shared" si="7"/>
        <v> </v>
      </c>
    </row>
    <row r="399" ht="12.75">
      <c r="D399" t="str">
        <f t="shared" si="7"/>
        <v> </v>
      </c>
    </row>
    <row r="400" ht="12.75">
      <c r="D400" t="str">
        <f t="shared" si="7"/>
        <v> </v>
      </c>
    </row>
    <row r="401" ht="12.75">
      <c r="D401" t="str">
        <f t="shared" si="7"/>
        <v> </v>
      </c>
    </row>
    <row r="402" ht="12.75">
      <c r="D402" t="str">
        <f t="shared" si="7"/>
        <v> </v>
      </c>
    </row>
    <row r="403" ht="12.75">
      <c r="D403" t="str">
        <f t="shared" si="7"/>
        <v> </v>
      </c>
    </row>
    <row r="404" ht="12.75">
      <c r="D404" t="str">
        <f t="shared" si="7"/>
        <v> </v>
      </c>
    </row>
    <row r="405" ht="12.75">
      <c r="D405" t="str">
        <f t="shared" si="7"/>
        <v> </v>
      </c>
    </row>
    <row r="406" ht="12.75">
      <c r="D406" t="str">
        <f t="shared" si="7"/>
        <v> </v>
      </c>
    </row>
    <row r="407" ht="12.75">
      <c r="D407" t="str">
        <f t="shared" si="7"/>
        <v> </v>
      </c>
    </row>
    <row r="408" ht="12.75">
      <c r="D408" t="str">
        <f t="shared" si="7"/>
        <v> </v>
      </c>
    </row>
    <row r="409" ht="12.75">
      <c r="D409" t="str">
        <f t="shared" si="7"/>
        <v> </v>
      </c>
    </row>
    <row r="410" ht="12.75">
      <c r="D410" t="str">
        <f t="shared" si="7"/>
        <v> </v>
      </c>
    </row>
    <row r="411" ht="12.75">
      <c r="D411" t="str">
        <f t="shared" si="7"/>
        <v> </v>
      </c>
    </row>
    <row r="412" ht="12.75">
      <c r="D412" t="str">
        <f t="shared" si="7"/>
        <v> </v>
      </c>
    </row>
    <row r="413" ht="12.75">
      <c r="D413" t="str">
        <f t="shared" si="7"/>
        <v> </v>
      </c>
    </row>
    <row r="414" ht="12.75">
      <c r="D414" t="str">
        <f t="shared" si="7"/>
        <v> </v>
      </c>
    </row>
    <row r="415" ht="12.75">
      <c r="D415" t="str">
        <f t="shared" si="7"/>
        <v> </v>
      </c>
    </row>
    <row r="416" ht="12.75">
      <c r="D416" t="str">
        <f t="shared" si="7"/>
        <v> </v>
      </c>
    </row>
    <row r="417" ht="12.75">
      <c r="D417" t="str">
        <f t="shared" si="7"/>
        <v> </v>
      </c>
    </row>
    <row r="418" ht="12.75">
      <c r="D418" t="str">
        <f t="shared" si="7"/>
        <v> </v>
      </c>
    </row>
    <row r="419" ht="12.75">
      <c r="D419" t="str">
        <f t="shared" si="7"/>
        <v> </v>
      </c>
    </row>
    <row r="420" ht="12.75">
      <c r="D420" t="str">
        <f t="shared" si="7"/>
        <v> </v>
      </c>
    </row>
    <row r="421" ht="12.75">
      <c r="D421" t="str">
        <f t="shared" si="7"/>
        <v> </v>
      </c>
    </row>
    <row r="422" ht="12.75">
      <c r="D422" t="str">
        <f t="shared" si="7"/>
        <v> </v>
      </c>
    </row>
    <row r="423" ht="12.75">
      <c r="D423" t="str">
        <f t="shared" si="7"/>
        <v> </v>
      </c>
    </row>
    <row r="424" ht="12.75">
      <c r="D424" t="str">
        <f t="shared" si="7"/>
        <v> </v>
      </c>
    </row>
    <row r="425" ht="12.75">
      <c r="D425" t="str">
        <f t="shared" si="7"/>
        <v> </v>
      </c>
    </row>
    <row r="426" ht="12.75">
      <c r="D426" t="str">
        <f t="shared" si="7"/>
        <v> </v>
      </c>
    </row>
    <row r="427" ht="12.75">
      <c r="D427" t="str">
        <f t="shared" si="7"/>
        <v> </v>
      </c>
    </row>
    <row r="428" ht="12.75">
      <c r="D428" t="str">
        <f t="shared" si="7"/>
        <v> </v>
      </c>
    </row>
    <row r="429" ht="12.75">
      <c r="D429" t="str">
        <f t="shared" si="7"/>
        <v> </v>
      </c>
    </row>
    <row r="430" ht="12.75">
      <c r="D430" t="str">
        <f t="shared" si="7"/>
        <v> </v>
      </c>
    </row>
    <row r="431" ht="12.75">
      <c r="D431" t="str">
        <f t="shared" si="7"/>
        <v> </v>
      </c>
    </row>
    <row r="432" ht="12.75">
      <c r="D432" t="str">
        <f t="shared" si="7"/>
        <v> </v>
      </c>
    </row>
    <row r="433" ht="12.75">
      <c r="D433" t="str">
        <f t="shared" si="7"/>
        <v> </v>
      </c>
    </row>
    <row r="434" ht="12.75">
      <c r="D434" t="str">
        <f t="shared" si="7"/>
        <v> </v>
      </c>
    </row>
    <row r="435" ht="12.75">
      <c r="D435" t="str">
        <f t="shared" si="7"/>
        <v> </v>
      </c>
    </row>
    <row r="436" ht="12.75">
      <c r="D436" t="str">
        <f t="shared" si="7"/>
        <v> </v>
      </c>
    </row>
    <row r="437" ht="12.75">
      <c r="D437" t="str">
        <f t="shared" si="7"/>
        <v> </v>
      </c>
    </row>
    <row r="438" ht="12.75">
      <c r="D438" t="str">
        <f t="shared" si="7"/>
        <v> </v>
      </c>
    </row>
    <row r="439" ht="12.75">
      <c r="D439" t="str">
        <f t="shared" si="7"/>
        <v> </v>
      </c>
    </row>
    <row r="440" ht="12.75">
      <c r="D440" t="str">
        <f t="shared" si="7"/>
        <v> </v>
      </c>
    </row>
    <row r="441" ht="12.75">
      <c r="D441" t="str">
        <f t="shared" si="7"/>
        <v> </v>
      </c>
    </row>
    <row r="442" ht="12.75">
      <c r="D442" t="str">
        <f t="shared" si="7"/>
        <v> </v>
      </c>
    </row>
    <row r="443" ht="12.75">
      <c r="D443" t="str">
        <f t="shared" si="7"/>
        <v> </v>
      </c>
    </row>
    <row r="444" ht="12.75">
      <c r="D444" t="str">
        <f t="shared" si="7"/>
        <v> </v>
      </c>
    </row>
    <row r="445" ht="12.75">
      <c r="D445" t="str">
        <f t="shared" si="7"/>
        <v> </v>
      </c>
    </row>
    <row r="446" ht="12.75">
      <c r="D446" t="str">
        <f t="shared" si="7"/>
        <v> </v>
      </c>
    </row>
    <row r="447" ht="12.75">
      <c r="D447" t="str">
        <f t="shared" si="7"/>
        <v> </v>
      </c>
    </row>
    <row r="448" ht="12.75">
      <c r="D448" t="str">
        <f t="shared" si="7"/>
        <v> </v>
      </c>
    </row>
    <row r="449" ht="12.75">
      <c r="D449" t="str">
        <f t="shared" si="7"/>
        <v> </v>
      </c>
    </row>
    <row r="450" ht="12.75">
      <c r="D450" t="str">
        <f t="shared" si="7"/>
        <v> </v>
      </c>
    </row>
    <row r="451" ht="12.75">
      <c r="D451" t="str">
        <f t="shared" si="7"/>
        <v> </v>
      </c>
    </row>
    <row r="452" ht="12.75">
      <c r="D452" t="str">
        <f t="shared" si="7"/>
        <v> </v>
      </c>
    </row>
    <row r="453" ht="12.75">
      <c r="D453" t="str">
        <f aca="true" t="shared" si="8" ref="D453:D516">IF(B453=$B$2,(6/C453)/C453,IF(B453=$B$3,4/C453," "))</f>
        <v> </v>
      </c>
    </row>
    <row r="454" ht="12.75">
      <c r="D454" t="str">
        <f t="shared" si="8"/>
        <v> </v>
      </c>
    </row>
    <row r="455" ht="12.75">
      <c r="D455" t="str">
        <f t="shared" si="8"/>
        <v> </v>
      </c>
    </row>
    <row r="456" ht="12.75">
      <c r="D456" t="str">
        <f t="shared" si="8"/>
        <v> </v>
      </c>
    </row>
    <row r="457" ht="12.75">
      <c r="D457" t="str">
        <f t="shared" si="8"/>
        <v> </v>
      </c>
    </row>
    <row r="458" ht="12.75">
      <c r="D458" t="str">
        <f t="shared" si="8"/>
        <v> </v>
      </c>
    </row>
    <row r="459" ht="12.75">
      <c r="D459" t="str">
        <f t="shared" si="8"/>
        <v> </v>
      </c>
    </row>
    <row r="460" ht="12.75">
      <c r="D460" t="str">
        <f t="shared" si="8"/>
        <v> </v>
      </c>
    </row>
    <row r="461" ht="12.75">
      <c r="D461" t="str">
        <f t="shared" si="8"/>
        <v> </v>
      </c>
    </row>
    <row r="462" ht="12.75">
      <c r="D462" t="str">
        <f t="shared" si="8"/>
        <v> </v>
      </c>
    </row>
    <row r="463" ht="12.75">
      <c r="D463" t="str">
        <f t="shared" si="8"/>
        <v> </v>
      </c>
    </row>
    <row r="464" ht="12.75">
      <c r="D464" t="str">
        <f t="shared" si="8"/>
        <v> </v>
      </c>
    </row>
    <row r="465" ht="12.75">
      <c r="D465" t="str">
        <f t="shared" si="8"/>
        <v> </v>
      </c>
    </row>
    <row r="466" ht="12.75">
      <c r="D466" t="str">
        <f t="shared" si="8"/>
        <v> </v>
      </c>
    </row>
    <row r="467" ht="12.75">
      <c r="D467" t="str">
        <f t="shared" si="8"/>
        <v> </v>
      </c>
    </row>
    <row r="468" ht="12.75">
      <c r="D468" t="str">
        <f t="shared" si="8"/>
        <v> </v>
      </c>
    </row>
    <row r="469" ht="12.75">
      <c r="D469" t="str">
        <f t="shared" si="8"/>
        <v> </v>
      </c>
    </row>
    <row r="470" ht="12.75">
      <c r="D470" t="str">
        <f t="shared" si="8"/>
        <v> </v>
      </c>
    </row>
    <row r="471" ht="12.75">
      <c r="D471" t="str">
        <f t="shared" si="8"/>
        <v> </v>
      </c>
    </row>
    <row r="472" ht="12.75">
      <c r="D472" t="str">
        <f t="shared" si="8"/>
        <v> </v>
      </c>
    </row>
    <row r="473" ht="12.75">
      <c r="D473" t="str">
        <f t="shared" si="8"/>
        <v> </v>
      </c>
    </row>
    <row r="474" ht="12.75">
      <c r="D474" t="str">
        <f t="shared" si="8"/>
        <v> </v>
      </c>
    </row>
    <row r="475" ht="12.75">
      <c r="D475" t="str">
        <f t="shared" si="8"/>
        <v> </v>
      </c>
    </row>
    <row r="476" ht="12.75">
      <c r="D476" t="str">
        <f t="shared" si="8"/>
        <v> </v>
      </c>
    </row>
    <row r="477" ht="12.75">
      <c r="D477" t="str">
        <f t="shared" si="8"/>
        <v> </v>
      </c>
    </row>
    <row r="478" ht="12.75">
      <c r="D478" t="str">
        <f t="shared" si="8"/>
        <v> </v>
      </c>
    </row>
    <row r="479" ht="12.75">
      <c r="D479" t="str">
        <f t="shared" si="8"/>
        <v> </v>
      </c>
    </row>
    <row r="480" ht="12.75">
      <c r="D480" t="str">
        <f t="shared" si="8"/>
        <v> </v>
      </c>
    </row>
    <row r="481" ht="12.75">
      <c r="D481" t="str">
        <f t="shared" si="8"/>
        <v> </v>
      </c>
    </row>
    <row r="482" ht="12.75">
      <c r="D482" t="str">
        <f t="shared" si="8"/>
        <v> </v>
      </c>
    </row>
    <row r="483" ht="12.75">
      <c r="D483" t="str">
        <f t="shared" si="8"/>
        <v> </v>
      </c>
    </row>
    <row r="484" ht="12.75">
      <c r="D484" t="str">
        <f t="shared" si="8"/>
        <v> </v>
      </c>
    </row>
    <row r="485" ht="12.75">
      <c r="D485" t="str">
        <f t="shared" si="8"/>
        <v> </v>
      </c>
    </row>
    <row r="486" ht="12.75">
      <c r="D486" t="str">
        <f t="shared" si="8"/>
        <v> </v>
      </c>
    </row>
    <row r="487" ht="12.75">
      <c r="D487" t="str">
        <f t="shared" si="8"/>
        <v> </v>
      </c>
    </row>
    <row r="488" ht="12.75">
      <c r="D488" t="str">
        <f t="shared" si="8"/>
        <v> </v>
      </c>
    </row>
    <row r="489" ht="12.75">
      <c r="D489" t="str">
        <f t="shared" si="8"/>
        <v> </v>
      </c>
    </row>
    <row r="490" ht="12.75">
      <c r="D490" t="str">
        <f t="shared" si="8"/>
        <v> </v>
      </c>
    </row>
    <row r="491" ht="12.75">
      <c r="D491" t="str">
        <f t="shared" si="8"/>
        <v> </v>
      </c>
    </row>
    <row r="492" ht="12.75">
      <c r="D492" t="str">
        <f t="shared" si="8"/>
        <v> </v>
      </c>
    </row>
    <row r="493" ht="12.75">
      <c r="D493" t="str">
        <f t="shared" si="8"/>
        <v> </v>
      </c>
    </row>
    <row r="494" ht="12.75">
      <c r="D494" t="str">
        <f t="shared" si="8"/>
        <v> </v>
      </c>
    </row>
    <row r="495" ht="12.75">
      <c r="D495" t="str">
        <f t="shared" si="8"/>
        <v> </v>
      </c>
    </row>
    <row r="496" ht="12.75">
      <c r="D496" t="str">
        <f t="shared" si="8"/>
        <v> </v>
      </c>
    </row>
    <row r="497" ht="12.75">
      <c r="D497" t="str">
        <f t="shared" si="8"/>
        <v> </v>
      </c>
    </row>
    <row r="498" ht="12.75">
      <c r="D498" t="str">
        <f t="shared" si="8"/>
        <v> </v>
      </c>
    </row>
    <row r="499" ht="12.75">
      <c r="D499" t="str">
        <f t="shared" si="8"/>
        <v> </v>
      </c>
    </row>
    <row r="500" ht="12.75">
      <c r="D500" t="str">
        <f t="shared" si="8"/>
        <v> </v>
      </c>
    </row>
    <row r="501" ht="12.75">
      <c r="D501" t="str">
        <f t="shared" si="8"/>
        <v> </v>
      </c>
    </row>
    <row r="502" ht="12.75">
      <c r="D502" t="str">
        <f t="shared" si="8"/>
        <v> </v>
      </c>
    </row>
    <row r="503" ht="12.75">
      <c r="D503" t="str">
        <f t="shared" si="8"/>
        <v> </v>
      </c>
    </row>
    <row r="504" ht="12.75">
      <c r="D504" t="str">
        <f t="shared" si="8"/>
        <v> </v>
      </c>
    </row>
    <row r="505" ht="12.75">
      <c r="D505" t="str">
        <f t="shared" si="8"/>
        <v> </v>
      </c>
    </row>
    <row r="506" ht="12.75">
      <c r="D506" t="str">
        <f t="shared" si="8"/>
        <v> </v>
      </c>
    </row>
    <row r="507" ht="12.75">
      <c r="D507" t="str">
        <f t="shared" si="8"/>
        <v> </v>
      </c>
    </row>
    <row r="508" ht="12.75">
      <c r="D508" t="str">
        <f t="shared" si="8"/>
        <v> </v>
      </c>
    </row>
    <row r="509" ht="12.75">
      <c r="D509" t="str">
        <f t="shared" si="8"/>
        <v> </v>
      </c>
    </row>
    <row r="510" ht="12.75">
      <c r="D510" t="str">
        <f t="shared" si="8"/>
        <v> </v>
      </c>
    </row>
    <row r="511" ht="12.75">
      <c r="D511" t="str">
        <f t="shared" si="8"/>
        <v> </v>
      </c>
    </row>
    <row r="512" ht="12.75">
      <c r="D512" t="str">
        <f t="shared" si="8"/>
        <v> </v>
      </c>
    </row>
    <row r="513" ht="12.75">
      <c r="D513" t="str">
        <f t="shared" si="8"/>
        <v> </v>
      </c>
    </row>
    <row r="514" ht="12.75">
      <c r="D514" t="str">
        <f t="shared" si="8"/>
        <v> </v>
      </c>
    </row>
    <row r="515" ht="12.75">
      <c r="D515" t="str">
        <f t="shared" si="8"/>
        <v> </v>
      </c>
    </row>
    <row r="516" ht="12.75">
      <c r="D516" t="str">
        <f t="shared" si="8"/>
        <v> </v>
      </c>
    </row>
    <row r="517" ht="12.75">
      <c r="D517" t="str">
        <f aca="true" t="shared" si="9" ref="D517:D580">IF(B517=$B$2,(6/C517)/C517,IF(B517=$B$3,4/C517," "))</f>
        <v> </v>
      </c>
    </row>
    <row r="518" ht="12.75">
      <c r="D518" t="str">
        <f t="shared" si="9"/>
        <v> </v>
      </c>
    </row>
    <row r="519" ht="12.75">
      <c r="D519" t="str">
        <f t="shared" si="9"/>
        <v> </v>
      </c>
    </row>
    <row r="520" ht="12.75">
      <c r="D520" t="str">
        <f t="shared" si="9"/>
        <v> </v>
      </c>
    </row>
    <row r="521" ht="12.75">
      <c r="D521" t="str">
        <f t="shared" si="9"/>
        <v> </v>
      </c>
    </row>
    <row r="522" ht="12.75">
      <c r="D522" t="str">
        <f t="shared" si="9"/>
        <v> </v>
      </c>
    </row>
    <row r="523" ht="12.75">
      <c r="D523" t="str">
        <f t="shared" si="9"/>
        <v> </v>
      </c>
    </row>
    <row r="524" ht="12.75">
      <c r="D524" t="str">
        <f t="shared" si="9"/>
        <v> </v>
      </c>
    </row>
    <row r="525" ht="12.75">
      <c r="D525" t="str">
        <f t="shared" si="9"/>
        <v> </v>
      </c>
    </row>
    <row r="526" ht="12.75">
      <c r="D526" t="str">
        <f t="shared" si="9"/>
        <v> </v>
      </c>
    </row>
    <row r="527" ht="12.75">
      <c r="D527" t="str">
        <f t="shared" si="9"/>
        <v> </v>
      </c>
    </row>
    <row r="528" ht="12.75">
      <c r="D528" t="str">
        <f t="shared" si="9"/>
        <v> </v>
      </c>
    </row>
    <row r="529" ht="12.75">
      <c r="D529" t="str">
        <f t="shared" si="9"/>
        <v> </v>
      </c>
    </row>
    <row r="530" ht="12.75">
      <c r="D530" t="str">
        <f t="shared" si="9"/>
        <v> </v>
      </c>
    </row>
    <row r="531" ht="12.75">
      <c r="D531" t="str">
        <f t="shared" si="9"/>
        <v> </v>
      </c>
    </row>
    <row r="532" ht="12.75">
      <c r="D532" t="str">
        <f t="shared" si="9"/>
        <v> </v>
      </c>
    </row>
    <row r="533" ht="12.75">
      <c r="D533" t="str">
        <f t="shared" si="9"/>
        <v> </v>
      </c>
    </row>
    <row r="534" ht="12.75">
      <c r="D534" t="str">
        <f t="shared" si="9"/>
        <v> </v>
      </c>
    </row>
    <row r="535" ht="12.75">
      <c r="D535" t="str">
        <f t="shared" si="9"/>
        <v> </v>
      </c>
    </row>
    <row r="536" ht="12.75">
      <c r="D536" t="str">
        <f t="shared" si="9"/>
        <v> </v>
      </c>
    </row>
    <row r="537" ht="12.75">
      <c r="D537" t="str">
        <f t="shared" si="9"/>
        <v> </v>
      </c>
    </row>
    <row r="538" ht="12.75">
      <c r="D538" t="str">
        <f t="shared" si="9"/>
        <v> </v>
      </c>
    </row>
    <row r="539" ht="12.75">
      <c r="D539" t="str">
        <f t="shared" si="9"/>
        <v> </v>
      </c>
    </row>
    <row r="540" ht="12.75">
      <c r="D540" t="str">
        <f t="shared" si="9"/>
        <v> </v>
      </c>
    </row>
    <row r="541" ht="12.75">
      <c r="D541" t="str">
        <f t="shared" si="9"/>
        <v> </v>
      </c>
    </row>
    <row r="542" ht="12.75">
      <c r="D542" t="str">
        <f t="shared" si="9"/>
        <v> </v>
      </c>
    </row>
    <row r="543" ht="12.75">
      <c r="D543" t="str">
        <f t="shared" si="9"/>
        <v> </v>
      </c>
    </row>
    <row r="544" ht="12.75">
      <c r="D544" t="str">
        <f t="shared" si="9"/>
        <v> </v>
      </c>
    </row>
    <row r="545" ht="12.75">
      <c r="D545" t="str">
        <f t="shared" si="9"/>
        <v> </v>
      </c>
    </row>
    <row r="546" ht="12.75">
      <c r="D546" t="str">
        <f t="shared" si="9"/>
        <v> </v>
      </c>
    </row>
    <row r="547" ht="12.75">
      <c r="D547" t="str">
        <f t="shared" si="9"/>
        <v> </v>
      </c>
    </row>
    <row r="548" ht="12.75">
      <c r="D548" t="str">
        <f t="shared" si="9"/>
        <v> </v>
      </c>
    </row>
    <row r="549" ht="12.75">
      <c r="D549" t="str">
        <f t="shared" si="9"/>
        <v> </v>
      </c>
    </row>
    <row r="550" ht="12.75">
      <c r="D550" t="str">
        <f t="shared" si="9"/>
        <v> </v>
      </c>
    </row>
    <row r="551" ht="12.75">
      <c r="D551" t="str">
        <f t="shared" si="9"/>
        <v> </v>
      </c>
    </row>
    <row r="552" ht="12.75">
      <c r="D552" t="str">
        <f t="shared" si="9"/>
        <v> </v>
      </c>
    </row>
    <row r="553" ht="12.75">
      <c r="D553" t="str">
        <f t="shared" si="9"/>
        <v> </v>
      </c>
    </row>
    <row r="554" ht="12.75">
      <c r="D554" t="str">
        <f t="shared" si="9"/>
        <v> </v>
      </c>
    </row>
    <row r="555" ht="12.75">
      <c r="D555" t="str">
        <f t="shared" si="9"/>
        <v> </v>
      </c>
    </row>
    <row r="556" ht="12.75">
      <c r="D556" t="str">
        <f t="shared" si="9"/>
        <v> </v>
      </c>
    </row>
    <row r="557" ht="12.75">
      <c r="D557" t="str">
        <f t="shared" si="9"/>
        <v> </v>
      </c>
    </row>
    <row r="558" ht="12.75">
      <c r="D558" t="str">
        <f t="shared" si="9"/>
        <v> </v>
      </c>
    </row>
    <row r="559" ht="12.75">
      <c r="D559" t="str">
        <f t="shared" si="9"/>
        <v> </v>
      </c>
    </row>
    <row r="560" ht="12.75">
      <c r="D560" t="str">
        <f t="shared" si="9"/>
        <v> </v>
      </c>
    </row>
    <row r="561" ht="12.75">
      <c r="D561" t="str">
        <f t="shared" si="9"/>
        <v> </v>
      </c>
    </row>
    <row r="562" ht="12.75">
      <c r="D562" t="str">
        <f t="shared" si="9"/>
        <v> </v>
      </c>
    </row>
    <row r="563" ht="12.75">
      <c r="D563" t="str">
        <f t="shared" si="9"/>
        <v> </v>
      </c>
    </row>
    <row r="564" ht="12.75">
      <c r="D564" t="str">
        <f t="shared" si="9"/>
        <v> </v>
      </c>
    </row>
    <row r="565" ht="12.75">
      <c r="D565" t="str">
        <f t="shared" si="9"/>
        <v> </v>
      </c>
    </row>
    <row r="566" ht="12.75">
      <c r="D566" t="str">
        <f t="shared" si="9"/>
        <v> </v>
      </c>
    </row>
    <row r="567" ht="12.75">
      <c r="D567" t="str">
        <f t="shared" si="9"/>
        <v> </v>
      </c>
    </row>
    <row r="568" ht="12.75">
      <c r="D568" t="str">
        <f t="shared" si="9"/>
        <v> </v>
      </c>
    </row>
    <row r="569" ht="12.75">
      <c r="D569" t="str">
        <f t="shared" si="9"/>
        <v> </v>
      </c>
    </row>
    <row r="570" ht="12.75">
      <c r="D570" t="str">
        <f t="shared" si="9"/>
        <v> </v>
      </c>
    </row>
    <row r="571" ht="12.75">
      <c r="D571" t="str">
        <f t="shared" si="9"/>
        <v> </v>
      </c>
    </row>
    <row r="572" ht="12.75">
      <c r="D572" t="str">
        <f t="shared" si="9"/>
        <v> </v>
      </c>
    </row>
    <row r="573" ht="12.75">
      <c r="D573" t="str">
        <f t="shared" si="9"/>
        <v> </v>
      </c>
    </row>
    <row r="574" ht="12.75">
      <c r="D574" t="str">
        <f t="shared" si="9"/>
        <v> </v>
      </c>
    </row>
    <row r="575" ht="12.75">
      <c r="D575" t="str">
        <f t="shared" si="9"/>
        <v> </v>
      </c>
    </row>
    <row r="576" ht="12.75">
      <c r="D576" t="str">
        <f t="shared" si="9"/>
        <v> </v>
      </c>
    </row>
    <row r="577" ht="12.75">
      <c r="D577" t="str">
        <f t="shared" si="9"/>
        <v> </v>
      </c>
    </row>
    <row r="578" ht="12.75">
      <c r="D578" t="str">
        <f t="shared" si="9"/>
        <v> </v>
      </c>
    </row>
    <row r="579" ht="12.75">
      <c r="D579" t="str">
        <f t="shared" si="9"/>
        <v> </v>
      </c>
    </row>
    <row r="580" ht="12.75">
      <c r="D580" t="str">
        <f t="shared" si="9"/>
        <v> </v>
      </c>
    </row>
    <row r="581" ht="12.75">
      <c r="D581" t="str">
        <f aca="true" t="shared" si="10" ref="D581:D644">IF(B581=$B$2,(6/C581)/C581,IF(B581=$B$3,4/C581," "))</f>
        <v> </v>
      </c>
    </row>
    <row r="582" ht="12.75">
      <c r="D582" t="str">
        <f t="shared" si="10"/>
        <v> </v>
      </c>
    </row>
    <row r="583" ht="12.75">
      <c r="D583" t="str">
        <f t="shared" si="10"/>
        <v> </v>
      </c>
    </row>
    <row r="584" ht="12.75">
      <c r="D584" t="str">
        <f t="shared" si="10"/>
        <v> </v>
      </c>
    </row>
    <row r="585" ht="12.75">
      <c r="D585" t="str">
        <f t="shared" si="10"/>
        <v> </v>
      </c>
    </row>
    <row r="586" ht="12.75">
      <c r="D586" t="str">
        <f t="shared" si="10"/>
        <v> </v>
      </c>
    </row>
    <row r="587" ht="12.75">
      <c r="D587" t="str">
        <f t="shared" si="10"/>
        <v> </v>
      </c>
    </row>
    <row r="588" ht="12.75">
      <c r="D588" t="str">
        <f t="shared" si="10"/>
        <v> </v>
      </c>
    </row>
    <row r="589" ht="12.75">
      <c r="D589" t="str">
        <f t="shared" si="10"/>
        <v> </v>
      </c>
    </row>
    <row r="590" ht="12.75">
      <c r="D590" t="str">
        <f t="shared" si="10"/>
        <v> </v>
      </c>
    </row>
    <row r="591" ht="12.75">
      <c r="D591" t="str">
        <f t="shared" si="10"/>
        <v> </v>
      </c>
    </row>
    <row r="592" ht="12.75">
      <c r="D592" t="str">
        <f t="shared" si="10"/>
        <v> </v>
      </c>
    </row>
    <row r="593" ht="12.75">
      <c r="D593" t="str">
        <f t="shared" si="10"/>
        <v> </v>
      </c>
    </row>
    <row r="594" ht="12.75">
      <c r="D594" t="str">
        <f t="shared" si="10"/>
        <v> </v>
      </c>
    </row>
    <row r="595" ht="12.75">
      <c r="D595" t="str">
        <f t="shared" si="10"/>
        <v> </v>
      </c>
    </row>
    <row r="596" ht="12.75">
      <c r="D596" t="str">
        <f t="shared" si="10"/>
        <v> </v>
      </c>
    </row>
    <row r="597" ht="12.75">
      <c r="D597" t="str">
        <f t="shared" si="10"/>
        <v> </v>
      </c>
    </row>
    <row r="598" ht="12.75">
      <c r="D598" t="str">
        <f t="shared" si="10"/>
        <v> </v>
      </c>
    </row>
    <row r="599" ht="12.75">
      <c r="D599" t="str">
        <f t="shared" si="10"/>
        <v> </v>
      </c>
    </row>
    <row r="600" ht="12.75">
      <c r="D600" t="str">
        <f t="shared" si="10"/>
        <v> </v>
      </c>
    </row>
    <row r="601" ht="12.75">
      <c r="D601" t="str">
        <f t="shared" si="10"/>
        <v> </v>
      </c>
    </row>
    <row r="602" ht="12.75">
      <c r="D602" t="str">
        <f t="shared" si="10"/>
        <v> </v>
      </c>
    </row>
    <row r="603" ht="12.75">
      <c r="D603" t="str">
        <f t="shared" si="10"/>
        <v> </v>
      </c>
    </row>
    <row r="604" ht="12.75">
      <c r="D604" t="str">
        <f t="shared" si="10"/>
        <v> </v>
      </c>
    </row>
    <row r="605" ht="12.75">
      <c r="D605" t="str">
        <f t="shared" si="10"/>
        <v> </v>
      </c>
    </row>
    <row r="606" ht="12.75">
      <c r="D606" t="str">
        <f t="shared" si="10"/>
        <v> </v>
      </c>
    </row>
    <row r="607" ht="12.75">
      <c r="D607" t="str">
        <f t="shared" si="10"/>
        <v> </v>
      </c>
    </row>
    <row r="608" ht="12.75">
      <c r="D608" t="str">
        <f t="shared" si="10"/>
        <v> </v>
      </c>
    </row>
    <row r="609" ht="12.75">
      <c r="D609" t="str">
        <f t="shared" si="10"/>
        <v> </v>
      </c>
    </row>
    <row r="610" ht="12.75">
      <c r="D610" t="str">
        <f t="shared" si="10"/>
        <v> </v>
      </c>
    </row>
    <row r="611" ht="12.75">
      <c r="D611" t="str">
        <f t="shared" si="10"/>
        <v> </v>
      </c>
    </row>
    <row r="612" ht="12.75">
      <c r="D612" t="str">
        <f t="shared" si="10"/>
        <v> </v>
      </c>
    </row>
    <row r="613" ht="12.75">
      <c r="D613" t="str">
        <f t="shared" si="10"/>
        <v> </v>
      </c>
    </row>
    <row r="614" ht="12.75">
      <c r="D614" t="str">
        <f t="shared" si="10"/>
        <v> </v>
      </c>
    </row>
    <row r="615" ht="12.75">
      <c r="D615" t="str">
        <f t="shared" si="10"/>
        <v> </v>
      </c>
    </row>
    <row r="616" ht="12.75">
      <c r="D616" t="str">
        <f t="shared" si="10"/>
        <v> </v>
      </c>
    </row>
    <row r="617" ht="12.75">
      <c r="D617" t="str">
        <f t="shared" si="10"/>
        <v> </v>
      </c>
    </row>
    <row r="618" ht="12.75">
      <c r="D618" t="str">
        <f t="shared" si="10"/>
        <v> </v>
      </c>
    </row>
    <row r="619" ht="12.75">
      <c r="D619" t="str">
        <f t="shared" si="10"/>
        <v> </v>
      </c>
    </row>
    <row r="620" ht="12.75">
      <c r="D620" t="str">
        <f t="shared" si="10"/>
        <v> </v>
      </c>
    </row>
    <row r="621" ht="12.75">
      <c r="D621" t="str">
        <f t="shared" si="10"/>
        <v> </v>
      </c>
    </row>
    <row r="622" ht="12.75">
      <c r="D622" t="str">
        <f t="shared" si="10"/>
        <v> </v>
      </c>
    </row>
    <row r="623" ht="12.75">
      <c r="D623" t="str">
        <f t="shared" si="10"/>
        <v> </v>
      </c>
    </row>
    <row r="624" ht="12.75">
      <c r="D624" t="str">
        <f t="shared" si="10"/>
        <v> </v>
      </c>
    </row>
    <row r="625" ht="12.75">
      <c r="D625" t="str">
        <f t="shared" si="10"/>
        <v> </v>
      </c>
    </row>
    <row r="626" ht="12.75">
      <c r="D626" t="str">
        <f t="shared" si="10"/>
        <v> </v>
      </c>
    </row>
    <row r="627" ht="12.75">
      <c r="D627" t="str">
        <f t="shared" si="10"/>
        <v> </v>
      </c>
    </row>
    <row r="628" ht="12.75">
      <c r="D628" t="str">
        <f t="shared" si="10"/>
        <v> </v>
      </c>
    </row>
    <row r="629" ht="12.75">
      <c r="D629" t="str">
        <f t="shared" si="10"/>
        <v> </v>
      </c>
    </row>
    <row r="630" ht="12.75">
      <c r="D630" t="str">
        <f t="shared" si="10"/>
        <v> </v>
      </c>
    </row>
    <row r="631" ht="12.75">
      <c r="D631" t="str">
        <f t="shared" si="10"/>
        <v> </v>
      </c>
    </row>
    <row r="632" ht="12.75">
      <c r="D632" t="str">
        <f t="shared" si="10"/>
        <v> </v>
      </c>
    </row>
    <row r="633" ht="12.75">
      <c r="D633" t="str">
        <f t="shared" si="10"/>
        <v> </v>
      </c>
    </row>
    <row r="634" ht="12.75">
      <c r="D634" t="str">
        <f t="shared" si="10"/>
        <v> </v>
      </c>
    </row>
    <row r="635" ht="12.75">
      <c r="D635" t="str">
        <f t="shared" si="10"/>
        <v> </v>
      </c>
    </row>
    <row r="636" ht="12.75">
      <c r="D636" t="str">
        <f t="shared" si="10"/>
        <v> </v>
      </c>
    </row>
    <row r="637" ht="12.75">
      <c r="D637" t="str">
        <f t="shared" si="10"/>
        <v> </v>
      </c>
    </row>
    <row r="638" ht="12.75">
      <c r="D638" t="str">
        <f t="shared" si="10"/>
        <v> </v>
      </c>
    </row>
    <row r="639" ht="12.75">
      <c r="D639" t="str">
        <f t="shared" si="10"/>
        <v> </v>
      </c>
    </row>
    <row r="640" ht="12.75">
      <c r="D640" t="str">
        <f t="shared" si="10"/>
        <v> </v>
      </c>
    </row>
    <row r="641" ht="12.75">
      <c r="D641" t="str">
        <f t="shared" si="10"/>
        <v> </v>
      </c>
    </row>
    <row r="642" ht="12.75">
      <c r="D642" t="str">
        <f t="shared" si="10"/>
        <v> </v>
      </c>
    </row>
    <row r="643" ht="12.75">
      <c r="D643" t="str">
        <f t="shared" si="10"/>
        <v> </v>
      </c>
    </row>
    <row r="644" ht="12.75">
      <c r="D644" t="str">
        <f t="shared" si="10"/>
        <v> </v>
      </c>
    </row>
    <row r="645" ht="12.75">
      <c r="D645" t="str">
        <f aca="true" t="shared" si="11" ref="D645:D708">IF(B645=$B$2,(6/C645)/C645,IF(B645=$B$3,4/C645," "))</f>
        <v> </v>
      </c>
    </row>
    <row r="646" ht="12.75">
      <c r="D646" t="str">
        <f t="shared" si="11"/>
        <v> </v>
      </c>
    </row>
    <row r="647" ht="12.75">
      <c r="D647" t="str">
        <f t="shared" si="11"/>
        <v> </v>
      </c>
    </row>
    <row r="648" ht="12.75">
      <c r="D648" t="str">
        <f t="shared" si="11"/>
        <v> </v>
      </c>
    </row>
    <row r="649" ht="12.75">
      <c r="D649" t="str">
        <f t="shared" si="11"/>
        <v> </v>
      </c>
    </row>
    <row r="650" ht="12.75">
      <c r="D650" t="str">
        <f t="shared" si="11"/>
        <v> </v>
      </c>
    </row>
    <row r="651" ht="12.75">
      <c r="D651" t="str">
        <f t="shared" si="11"/>
        <v> </v>
      </c>
    </row>
    <row r="652" ht="12.75">
      <c r="D652" t="str">
        <f t="shared" si="11"/>
        <v> </v>
      </c>
    </row>
    <row r="653" ht="12.75">
      <c r="D653" t="str">
        <f t="shared" si="11"/>
        <v> </v>
      </c>
    </row>
    <row r="654" ht="12.75">
      <c r="D654" t="str">
        <f t="shared" si="11"/>
        <v> </v>
      </c>
    </row>
    <row r="655" ht="12.75">
      <c r="D655" t="str">
        <f t="shared" si="11"/>
        <v> </v>
      </c>
    </row>
    <row r="656" ht="12.75">
      <c r="D656" t="str">
        <f t="shared" si="11"/>
        <v> </v>
      </c>
    </row>
    <row r="657" ht="12.75">
      <c r="D657" t="str">
        <f t="shared" si="11"/>
        <v> </v>
      </c>
    </row>
    <row r="658" ht="12.75">
      <c r="D658" t="str">
        <f t="shared" si="11"/>
        <v> </v>
      </c>
    </row>
    <row r="659" ht="12.75">
      <c r="D659" t="str">
        <f t="shared" si="11"/>
        <v> </v>
      </c>
    </row>
    <row r="660" ht="12.75">
      <c r="D660" t="str">
        <f t="shared" si="11"/>
        <v> </v>
      </c>
    </row>
    <row r="661" ht="12.75">
      <c r="D661" t="str">
        <f t="shared" si="11"/>
        <v> </v>
      </c>
    </row>
    <row r="662" ht="12.75">
      <c r="D662" t="str">
        <f t="shared" si="11"/>
        <v> </v>
      </c>
    </row>
    <row r="663" ht="12.75">
      <c r="D663" t="str">
        <f t="shared" si="11"/>
        <v> </v>
      </c>
    </row>
    <row r="664" ht="12.75">
      <c r="D664" t="str">
        <f t="shared" si="11"/>
        <v> </v>
      </c>
    </row>
    <row r="665" ht="12.75">
      <c r="D665" t="str">
        <f t="shared" si="11"/>
        <v> </v>
      </c>
    </row>
    <row r="666" ht="12.75">
      <c r="D666" t="str">
        <f t="shared" si="11"/>
        <v> </v>
      </c>
    </row>
    <row r="667" ht="12.75">
      <c r="D667" t="str">
        <f t="shared" si="11"/>
        <v> </v>
      </c>
    </row>
    <row r="668" ht="12.75">
      <c r="D668" t="str">
        <f t="shared" si="11"/>
        <v> </v>
      </c>
    </row>
    <row r="669" ht="12.75">
      <c r="D669" t="str">
        <f t="shared" si="11"/>
        <v> </v>
      </c>
    </row>
    <row r="670" ht="12.75">
      <c r="D670" t="str">
        <f t="shared" si="11"/>
        <v> </v>
      </c>
    </row>
    <row r="671" ht="12.75">
      <c r="D671" t="str">
        <f t="shared" si="11"/>
        <v> </v>
      </c>
    </row>
    <row r="672" ht="12.75">
      <c r="D672" t="str">
        <f t="shared" si="11"/>
        <v> </v>
      </c>
    </row>
    <row r="673" ht="12.75">
      <c r="D673" t="str">
        <f t="shared" si="11"/>
        <v> </v>
      </c>
    </row>
    <row r="674" ht="12.75">
      <c r="D674" t="str">
        <f t="shared" si="11"/>
        <v> </v>
      </c>
    </row>
    <row r="675" ht="12.75">
      <c r="D675" t="str">
        <f t="shared" si="11"/>
        <v> </v>
      </c>
    </row>
    <row r="676" ht="12.75">
      <c r="D676" t="str">
        <f t="shared" si="11"/>
        <v> </v>
      </c>
    </row>
    <row r="677" ht="12.75">
      <c r="D677" t="str">
        <f t="shared" si="11"/>
        <v> </v>
      </c>
    </row>
    <row r="678" ht="12.75">
      <c r="D678" t="str">
        <f t="shared" si="11"/>
        <v> </v>
      </c>
    </row>
    <row r="679" ht="12.75">
      <c r="D679" t="str">
        <f t="shared" si="11"/>
        <v> </v>
      </c>
    </row>
    <row r="680" ht="12.75">
      <c r="D680" t="str">
        <f t="shared" si="11"/>
        <v> </v>
      </c>
    </row>
    <row r="681" ht="12.75">
      <c r="D681" t="str">
        <f t="shared" si="11"/>
        <v> </v>
      </c>
    </row>
    <row r="682" ht="12.75">
      <c r="D682" t="str">
        <f t="shared" si="11"/>
        <v> </v>
      </c>
    </row>
    <row r="683" ht="12.75">
      <c r="D683" t="str">
        <f t="shared" si="11"/>
        <v> </v>
      </c>
    </row>
    <row r="684" ht="12.75">
      <c r="D684" t="str">
        <f t="shared" si="11"/>
        <v> </v>
      </c>
    </row>
    <row r="685" ht="12.75">
      <c r="D685" t="str">
        <f t="shared" si="11"/>
        <v> </v>
      </c>
    </row>
    <row r="686" ht="12.75">
      <c r="D686" t="str">
        <f t="shared" si="11"/>
        <v> </v>
      </c>
    </row>
    <row r="687" ht="12.75">
      <c r="D687" t="str">
        <f t="shared" si="11"/>
        <v> </v>
      </c>
    </row>
    <row r="688" ht="12.75">
      <c r="D688" t="str">
        <f t="shared" si="11"/>
        <v> </v>
      </c>
    </row>
    <row r="689" ht="12.75">
      <c r="D689" t="str">
        <f t="shared" si="11"/>
        <v> </v>
      </c>
    </row>
    <row r="690" ht="12.75">
      <c r="D690" t="str">
        <f t="shared" si="11"/>
        <v> </v>
      </c>
    </row>
    <row r="691" ht="12.75">
      <c r="D691" t="str">
        <f t="shared" si="11"/>
        <v> </v>
      </c>
    </row>
    <row r="692" ht="12.75">
      <c r="D692" t="str">
        <f t="shared" si="11"/>
        <v> </v>
      </c>
    </row>
    <row r="693" ht="12.75">
      <c r="D693" t="str">
        <f t="shared" si="11"/>
        <v> </v>
      </c>
    </row>
    <row r="694" ht="12.75">
      <c r="D694" t="str">
        <f t="shared" si="11"/>
        <v> </v>
      </c>
    </row>
    <row r="695" ht="12.75">
      <c r="D695" t="str">
        <f t="shared" si="11"/>
        <v> </v>
      </c>
    </row>
    <row r="696" ht="12.75">
      <c r="D696" t="str">
        <f t="shared" si="11"/>
        <v> </v>
      </c>
    </row>
    <row r="697" ht="12.75">
      <c r="D697" t="str">
        <f t="shared" si="11"/>
        <v> </v>
      </c>
    </row>
    <row r="698" ht="12.75">
      <c r="D698" t="str">
        <f t="shared" si="11"/>
        <v> </v>
      </c>
    </row>
    <row r="699" ht="12.75">
      <c r="D699" t="str">
        <f t="shared" si="11"/>
        <v> </v>
      </c>
    </row>
    <row r="700" ht="12.75">
      <c r="D700" t="str">
        <f t="shared" si="11"/>
        <v> </v>
      </c>
    </row>
    <row r="701" ht="12.75">
      <c r="D701" t="str">
        <f t="shared" si="11"/>
        <v> </v>
      </c>
    </row>
    <row r="702" ht="12.75">
      <c r="D702" t="str">
        <f t="shared" si="11"/>
        <v> </v>
      </c>
    </row>
    <row r="703" ht="12.75">
      <c r="D703" t="str">
        <f t="shared" si="11"/>
        <v> </v>
      </c>
    </row>
    <row r="704" ht="12.75">
      <c r="D704" t="str">
        <f t="shared" si="11"/>
        <v> </v>
      </c>
    </row>
    <row r="705" ht="12.75">
      <c r="D705" t="str">
        <f t="shared" si="11"/>
        <v> </v>
      </c>
    </row>
    <row r="706" ht="12.75">
      <c r="D706" t="str">
        <f t="shared" si="11"/>
        <v> </v>
      </c>
    </row>
    <row r="707" ht="12.75">
      <c r="D707" t="str">
        <f t="shared" si="11"/>
        <v> </v>
      </c>
    </row>
    <row r="708" ht="12.75">
      <c r="D708" t="str">
        <f t="shared" si="11"/>
        <v> </v>
      </c>
    </row>
    <row r="709" ht="12.75">
      <c r="D709" t="str">
        <f aca="true" t="shared" si="12" ref="D709:D772">IF(B709=$B$2,(6/C709)/C709,IF(B709=$B$3,4/C709," "))</f>
        <v> </v>
      </c>
    </row>
    <row r="710" ht="12.75">
      <c r="D710" t="str">
        <f t="shared" si="12"/>
        <v> </v>
      </c>
    </row>
    <row r="711" ht="12.75">
      <c r="D711" t="str">
        <f t="shared" si="12"/>
        <v> </v>
      </c>
    </row>
    <row r="712" ht="12.75">
      <c r="D712" t="str">
        <f t="shared" si="12"/>
        <v> </v>
      </c>
    </row>
    <row r="713" ht="12.75">
      <c r="D713" t="str">
        <f t="shared" si="12"/>
        <v> </v>
      </c>
    </row>
    <row r="714" ht="12.75">
      <c r="D714" t="str">
        <f t="shared" si="12"/>
        <v> </v>
      </c>
    </row>
    <row r="715" ht="12.75">
      <c r="D715" t="str">
        <f t="shared" si="12"/>
        <v> </v>
      </c>
    </row>
    <row r="716" ht="12.75">
      <c r="D716" t="str">
        <f t="shared" si="12"/>
        <v> </v>
      </c>
    </row>
    <row r="717" ht="12.75">
      <c r="D717" t="str">
        <f t="shared" si="12"/>
        <v> </v>
      </c>
    </row>
    <row r="718" ht="12.75">
      <c r="D718" t="str">
        <f t="shared" si="12"/>
        <v> </v>
      </c>
    </row>
    <row r="719" ht="12.75">
      <c r="D719" t="str">
        <f t="shared" si="12"/>
        <v> </v>
      </c>
    </row>
    <row r="720" ht="12.75">
      <c r="D720" t="str">
        <f t="shared" si="12"/>
        <v> </v>
      </c>
    </row>
    <row r="721" ht="12.75">
      <c r="D721" t="str">
        <f t="shared" si="12"/>
        <v> </v>
      </c>
    </row>
    <row r="722" ht="12.75">
      <c r="D722" t="str">
        <f t="shared" si="12"/>
        <v> </v>
      </c>
    </row>
    <row r="723" ht="12.75">
      <c r="D723" t="str">
        <f t="shared" si="12"/>
        <v> </v>
      </c>
    </row>
    <row r="724" ht="12.75">
      <c r="D724" t="str">
        <f t="shared" si="12"/>
        <v> </v>
      </c>
    </row>
    <row r="725" ht="12.75">
      <c r="D725" t="str">
        <f t="shared" si="12"/>
        <v> </v>
      </c>
    </row>
    <row r="726" ht="12.75">
      <c r="D726" t="str">
        <f t="shared" si="12"/>
        <v> </v>
      </c>
    </row>
    <row r="727" ht="12.75">
      <c r="D727" t="str">
        <f t="shared" si="12"/>
        <v> </v>
      </c>
    </row>
    <row r="728" ht="12.75">
      <c r="D728" t="str">
        <f t="shared" si="12"/>
        <v> </v>
      </c>
    </row>
    <row r="729" ht="12.75">
      <c r="D729" t="str">
        <f t="shared" si="12"/>
        <v> </v>
      </c>
    </row>
    <row r="730" ht="12.75">
      <c r="D730" t="str">
        <f t="shared" si="12"/>
        <v> </v>
      </c>
    </row>
    <row r="731" ht="12.75">
      <c r="D731" t="str">
        <f t="shared" si="12"/>
        <v> </v>
      </c>
    </row>
    <row r="732" ht="12.75">
      <c r="D732" t="str">
        <f t="shared" si="12"/>
        <v> </v>
      </c>
    </row>
    <row r="733" ht="12.75">
      <c r="D733" t="str">
        <f t="shared" si="12"/>
        <v> </v>
      </c>
    </row>
    <row r="734" ht="12.75">
      <c r="D734" t="str">
        <f t="shared" si="12"/>
        <v> </v>
      </c>
    </row>
    <row r="735" ht="12.75">
      <c r="D735" t="str">
        <f t="shared" si="12"/>
        <v> </v>
      </c>
    </row>
    <row r="736" ht="12.75">
      <c r="D736" t="str">
        <f t="shared" si="12"/>
        <v> </v>
      </c>
    </row>
    <row r="737" ht="12.75">
      <c r="D737" t="str">
        <f t="shared" si="12"/>
        <v> </v>
      </c>
    </row>
    <row r="738" ht="12.75">
      <c r="D738" t="str">
        <f t="shared" si="12"/>
        <v> </v>
      </c>
    </row>
    <row r="739" ht="12.75">
      <c r="D739" t="str">
        <f t="shared" si="12"/>
        <v> </v>
      </c>
    </row>
    <row r="740" ht="12.75">
      <c r="D740" t="str">
        <f t="shared" si="12"/>
        <v> </v>
      </c>
    </row>
    <row r="741" ht="12.75">
      <c r="D741" t="str">
        <f t="shared" si="12"/>
        <v> </v>
      </c>
    </row>
    <row r="742" ht="12.75">
      <c r="D742" t="str">
        <f t="shared" si="12"/>
        <v> </v>
      </c>
    </row>
    <row r="743" ht="12.75">
      <c r="D743" t="str">
        <f t="shared" si="12"/>
        <v> </v>
      </c>
    </row>
    <row r="744" ht="12.75">
      <c r="D744" t="str">
        <f t="shared" si="12"/>
        <v> </v>
      </c>
    </row>
    <row r="745" ht="12.75">
      <c r="D745" t="str">
        <f t="shared" si="12"/>
        <v> </v>
      </c>
    </row>
    <row r="746" ht="12.75">
      <c r="D746" t="str">
        <f t="shared" si="12"/>
        <v> </v>
      </c>
    </row>
    <row r="747" ht="12.75">
      <c r="D747" t="str">
        <f t="shared" si="12"/>
        <v> </v>
      </c>
    </row>
    <row r="748" ht="12.75">
      <c r="D748" t="str">
        <f t="shared" si="12"/>
        <v> </v>
      </c>
    </row>
    <row r="749" ht="12.75">
      <c r="D749" t="str">
        <f t="shared" si="12"/>
        <v> </v>
      </c>
    </row>
    <row r="750" ht="12.75">
      <c r="D750" t="str">
        <f t="shared" si="12"/>
        <v> </v>
      </c>
    </row>
    <row r="751" ht="12.75">
      <c r="D751" t="str">
        <f t="shared" si="12"/>
        <v> </v>
      </c>
    </row>
    <row r="752" ht="12.75">
      <c r="D752" t="str">
        <f t="shared" si="12"/>
        <v> </v>
      </c>
    </row>
    <row r="753" ht="12.75">
      <c r="D753" t="str">
        <f t="shared" si="12"/>
        <v> </v>
      </c>
    </row>
    <row r="754" ht="12.75">
      <c r="D754" t="str">
        <f t="shared" si="12"/>
        <v> </v>
      </c>
    </row>
    <row r="755" ht="12.75">
      <c r="D755" t="str">
        <f t="shared" si="12"/>
        <v> </v>
      </c>
    </row>
    <row r="756" ht="12.75">
      <c r="D756" t="str">
        <f t="shared" si="12"/>
        <v> </v>
      </c>
    </row>
    <row r="757" ht="12.75">
      <c r="D757" t="str">
        <f t="shared" si="12"/>
        <v> </v>
      </c>
    </row>
    <row r="758" ht="12.75">
      <c r="D758" t="str">
        <f t="shared" si="12"/>
        <v> </v>
      </c>
    </row>
    <row r="759" ht="12.75">
      <c r="D759" t="str">
        <f t="shared" si="12"/>
        <v> </v>
      </c>
    </row>
    <row r="760" ht="12.75">
      <c r="D760" t="str">
        <f t="shared" si="12"/>
        <v> </v>
      </c>
    </row>
    <row r="761" ht="12.75">
      <c r="D761" t="str">
        <f t="shared" si="12"/>
        <v> </v>
      </c>
    </row>
    <row r="762" ht="12.75">
      <c r="D762" t="str">
        <f t="shared" si="12"/>
        <v> </v>
      </c>
    </row>
    <row r="763" ht="12.75">
      <c r="D763" t="str">
        <f t="shared" si="12"/>
        <v> </v>
      </c>
    </row>
    <row r="764" ht="12.75">
      <c r="D764" t="str">
        <f t="shared" si="12"/>
        <v> </v>
      </c>
    </row>
    <row r="765" ht="12.75">
      <c r="D765" t="str">
        <f t="shared" si="12"/>
        <v> </v>
      </c>
    </row>
    <row r="766" ht="12.75">
      <c r="D766" t="str">
        <f t="shared" si="12"/>
        <v> </v>
      </c>
    </row>
    <row r="767" ht="12.75">
      <c r="D767" t="str">
        <f t="shared" si="12"/>
        <v> </v>
      </c>
    </row>
    <row r="768" ht="12.75">
      <c r="D768" t="str">
        <f t="shared" si="12"/>
        <v> </v>
      </c>
    </row>
    <row r="769" ht="12.75">
      <c r="D769" t="str">
        <f t="shared" si="12"/>
        <v> </v>
      </c>
    </row>
    <row r="770" ht="12.75">
      <c r="D770" t="str">
        <f t="shared" si="12"/>
        <v> </v>
      </c>
    </row>
    <row r="771" ht="12.75">
      <c r="D771" t="str">
        <f t="shared" si="12"/>
        <v> </v>
      </c>
    </row>
    <row r="772" ht="12.75">
      <c r="D772" t="str">
        <f t="shared" si="12"/>
        <v> </v>
      </c>
    </row>
    <row r="773" ht="12.75">
      <c r="D773" t="str">
        <f aca="true" t="shared" si="13" ref="D773:D836">IF(B773=$B$2,(6/C773)/C773,IF(B773=$B$3,4/C773," "))</f>
        <v> </v>
      </c>
    </row>
    <row r="774" ht="12.75">
      <c r="D774" t="str">
        <f t="shared" si="13"/>
        <v> </v>
      </c>
    </row>
    <row r="775" ht="12.75">
      <c r="D775" t="str">
        <f t="shared" si="13"/>
        <v> </v>
      </c>
    </row>
    <row r="776" ht="12.75">
      <c r="D776" t="str">
        <f t="shared" si="13"/>
        <v> </v>
      </c>
    </row>
    <row r="777" ht="12.75">
      <c r="D777" t="str">
        <f t="shared" si="13"/>
        <v> </v>
      </c>
    </row>
    <row r="778" ht="12.75">
      <c r="D778" t="str">
        <f t="shared" si="13"/>
        <v> </v>
      </c>
    </row>
    <row r="779" ht="12.75">
      <c r="D779" t="str">
        <f t="shared" si="13"/>
        <v> </v>
      </c>
    </row>
    <row r="780" ht="12.75">
      <c r="D780" t="str">
        <f t="shared" si="13"/>
        <v> </v>
      </c>
    </row>
    <row r="781" ht="12.75">
      <c r="D781" t="str">
        <f t="shared" si="13"/>
        <v> </v>
      </c>
    </row>
    <row r="782" ht="12.75">
      <c r="D782" t="str">
        <f t="shared" si="13"/>
        <v> </v>
      </c>
    </row>
    <row r="783" ht="12.75">
      <c r="D783" t="str">
        <f t="shared" si="13"/>
        <v> </v>
      </c>
    </row>
    <row r="784" ht="12.75">
      <c r="D784" t="str">
        <f t="shared" si="13"/>
        <v> </v>
      </c>
    </row>
    <row r="785" ht="12.75">
      <c r="D785" t="str">
        <f t="shared" si="13"/>
        <v> </v>
      </c>
    </row>
    <row r="786" ht="12.75">
      <c r="D786" t="str">
        <f t="shared" si="13"/>
        <v> </v>
      </c>
    </row>
    <row r="787" ht="12.75">
      <c r="D787" t="str">
        <f t="shared" si="13"/>
        <v> </v>
      </c>
    </row>
    <row r="788" ht="12.75">
      <c r="D788" t="str">
        <f t="shared" si="13"/>
        <v> </v>
      </c>
    </row>
    <row r="789" ht="12.75">
      <c r="D789" t="str">
        <f t="shared" si="13"/>
        <v> </v>
      </c>
    </row>
    <row r="790" ht="12.75">
      <c r="D790" t="str">
        <f t="shared" si="13"/>
        <v> </v>
      </c>
    </row>
    <row r="791" ht="12.75">
      <c r="D791" t="str">
        <f t="shared" si="13"/>
        <v> </v>
      </c>
    </row>
    <row r="792" ht="12.75">
      <c r="D792" t="str">
        <f t="shared" si="13"/>
        <v> </v>
      </c>
    </row>
    <row r="793" ht="12.75">
      <c r="D793" t="str">
        <f t="shared" si="13"/>
        <v> </v>
      </c>
    </row>
    <row r="794" ht="12.75">
      <c r="D794" t="str">
        <f t="shared" si="13"/>
        <v> </v>
      </c>
    </row>
    <row r="795" ht="12.75">
      <c r="D795" t="str">
        <f t="shared" si="13"/>
        <v> </v>
      </c>
    </row>
    <row r="796" ht="12.75">
      <c r="D796" t="str">
        <f t="shared" si="13"/>
        <v> </v>
      </c>
    </row>
    <row r="797" ht="12.75">
      <c r="D797" t="str">
        <f t="shared" si="13"/>
        <v> </v>
      </c>
    </row>
    <row r="798" ht="12.75">
      <c r="D798" t="str">
        <f t="shared" si="13"/>
        <v> </v>
      </c>
    </row>
    <row r="799" ht="12.75">
      <c r="D799" t="str">
        <f t="shared" si="13"/>
        <v> </v>
      </c>
    </row>
    <row r="800" ht="12.75">
      <c r="D800" t="str">
        <f t="shared" si="13"/>
        <v> </v>
      </c>
    </row>
    <row r="801" ht="12.75">
      <c r="D801" t="str">
        <f t="shared" si="13"/>
        <v> </v>
      </c>
    </row>
    <row r="802" ht="12.75">
      <c r="D802" t="str">
        <f t="shared" si="13"/>
        <v> </v>
      </c>
    </row>
    <row r="803" ht="12.75">
      <c r="D803" t="str">
        <f t="shared" si="13"/>
        <v> </v>
      </c>
    </row>
    <row r="804" ht="12.75">
      <c r="D804" t="str">
        <f t="shared" si="13"/>
        <v> </v>
      </c>
    </row>
    <row r="805" ht="12.75">
      <c r="D805" t="str">
        <f t="shared" si="13"/>
        <v> </v>
      </c>
    </row>
    <row r="806" ht="12.75">
      <c r="D806" t="str">
        <f t="shared" si="13"/>
        <v> </v>
      </c>
    </row>
    <row r="807" ht="12.75">
      <c r="D807" t="str">
        <f t="shared" si="13"/>
        <v> </v>
      </c>
    </row>
    <row r="808" ht="12.75">
      <c r="D808" t="str">
        <f t="shared" si="13"/>
        <v> </v>
      </c>
    </row>
    <row r="809" ht="12.75">
      <c r="D809" t="str">
        <f t="shared" si="13"/>
        <v> </v>
      </c>
    </row>
    <row r="810" ht="12.75">
      <c r="D810" t="str">
        <f t="shared" si="13"/>
        <v> </v>
      </c>
    </row>
    <row r="811" ht="12.75">
      <c r="D811" t="str">
        <f t="shared" si="13"/>
        <v> </v>
      </c>
    </row>
    <row r="812" ht="12.75">
      <c r="D812" t="str">
        <f t="shared" si="13"/>
        <v> </v>
      </c>
    </row>
    <row r="813" ht="12.75">
      <c r="D813" t="str">
        <f t="shared" si="13"/>
        <v> </v>
      </c>
    </row>
    <row r="814" ht="12.75">
      <c r="D814" t="str">
        <f t="shared" si="13"/>
        <v> </v>
      </c>
    </row>
    <row r="815" ht="12.75">
      <c r="D815" t="str">
        <f t="shared" si="13"/>
        <v> </v>
      </c>
    </row>
    <row r="816" ht="12.75">
      <c r="D816" t="str">
        <f t="shared" si="13"/>
        <v> </v>
      </c>
    </row>
    <row r="817" ht="12.75">
      <c r="D817" t="str">
        <f t="shared" si="13"/>
        <v> </v>
      </c>
    </row>
    <row r="818" ht="12.75">
      <c r="D818" t="str">
        <f t="shared" si="13"/>
        <v> </v>
      </c>
    </row>
    <row r="819" ht="12.75">
      <c r="D819" t="str">
        <f t="shared" si="13"/>
        <v> </v>
      </c>
    </row>
    <row r="820" ht="12.75">
      <c r="D820" t="str">
        <f t="shared" si="13"/>
        <v> </v>
      </c>
    </row>
    <row r="821" ht="12.75">
      <c r="D821" t="str">
        <f t="shared" si="13"/>
        <v> </v>
      </c>
    </row>
    <row r="822" ht="12.75">
      <c r="D822" t="str">
        <f t="shared" si="13"/>
        <v> </v>
      </c>
    </row>
    <row r="823" ht="12.75">
      <c r="D823" t="str">
        <f t="shared" si="13"/>
        <v> </v>
      </c>
    </row>
    <row r="824" ht="12.75">
      <c r="D824" t="str">
        <f t="shared" si="13"/>
        <v> </v>
      </c>
    </row>
    <row r="825" ht="12.75">
      <c r="D825" t="str">
        <f t="shared" si="13"/>
        <v> </v>
      </c>
    </row>
    <row r="826" ht="12.75">
      <c r="D826" t="str">
        <f t="shared" si="13"/>
        <v> </v>
      </c>
    </row>
    <row r="827" ht="12.75">
      <c r="D827" t="str">
        <f t="shared" si="13"/>
        <v> </v>
      </c>
    </row>
    <row r="828" ht="12.75">
      <c r="D828" t="str">
        <f t="shared" si="13"/>
        <v> </v>
      </c>
    </row>
    <row r="829" ht="12.75">
      <c r="D829" t="str">
        <f t="shared" si="13"/>
        <v> </v>
      </c>
    </row>
    <row r="830" ht="12.75">
      <c r="D830" t="str">
        <f t="shared" si="13"/>
        <v> </v>
      </c>
    </row>
    <row r="831" ht="12.75">
      <c r="D831" t="str">
        <f t="shared" si="13"/>
        <v> </v>
      </c>
    </row>
    <row r="832" ht="12.75">
      <c r="D832" t="str">
        <f t="shared" si="13"/>
        <v> </v>
      </c>
    </row>
    <row r="833" ht="12.75">
      <c r="D833" t="str">
        <f t="shared" si="13"/>
        <v> </v>
      </c>
    </row>
    <row r="834" ht="12.75">
      <c r="D834" t="str">
        <f t="shared" si="13"/>
        <v> </v>
      </c>
    </row>
    <row r="835" ht="12.75">
      <c r="D835" t="str">
        <f t="shared" si="13"/>
        <v> </v>
      </c>
    </row>
    <row r="836" ht="12.75">
      <c r="D836" t="str">
        <f t="shared" si="13"/>
        <v> </v>
      </c>
    </row>
    <row r="837" ht="12.75">
      <c r="D837" t="str">
        <f aca="true" t="shared" si="14" ref="D837:D900">IF(B837=$B$2,(6/C837)/C837,IF(B837=$B$3,4/C837," "))</f>
        <v> </v>
      </c>
    </row>
    <row r="838" ht="12.75">
      <c r="D838" t="str">
        <f t="shared" si="14"/>
        <v> </v>
      </c>
    </row>
    <row r="839" ht="12.75">
      <c r="D839" t="str">
        <f t="shared" si="14"/>
        <v> </v>
      </c>
    </row>
    <row r="840" ht="12.75">
      <c r="D840" t="str">
        <f t="shared" si="14"/>
        <v> </v>
      </c>
    </row>
    <row r="841" ht="12.75">
      <c r="D841" t="str">
        <f t="shared" si="14"/>
        <v> </v>
      </c>
    </row>
    <row r="842" ht="12.75">
      <c r="D842" t="str">
        <f t="shared" si="14"/>
        <v> </v>
      </c>
    </row>
    <row r="843" ht="12.75">
      <c r="D843" t="str">
        <f t="shared" si="14"/>
        <v> </v>
      </c>
    </row>
    <row r="844" ht="12.75">
      <c r="D844" t="str">
        <f t="shared" si="14"/>
        <v> </v>
      </c>
    </row>
    <row r="845" ht="12.75">
      <c r="D845" t="str">
        <f t="shared" si="14"/>
        <v> </v>
      </c>
    </row>
    <row r="846" ht="12.75">
      <c r="D846" t="str">
        <f t="shared" si="14"/>
        <v> </v>
      </c>
    </row>
    <row r="847" ht="12.75">
      <c r="D847" t="str">
        <f t="shared" si="14"/>
        <v> </v>
      </c>
    </row>
    <row r="848" ht="12.75">
      <c r="D848" t="str">
        <f t="shared" si="14"/>
        <v> </v>
      </c>
    </row>
    <row r="849" ht="12.75">
      <c r="D849" t="str">
        <f t="shared" si="14"/>
        <v> </v>
      </c>
    </row>
    <row r="850" ht="12.75">
      <c r="D850" t="str">
        <f t="shared" si="14"/>
        <v> </v>
      </c>
    </row>
    <row r="851" ht="12.75">
      <c r="D851" t="str">
        <f t="shared" si="14"/>
        <v> </v>
      </c>
    </row>
    <row r="852" ht="12.75">
      <c r="D852" t="str">
        <f t="shared" si="14"/>
        <v> </v>
      </c>
    </row>
    <row r="853" ht="12.75">
      <c r="D853" t="str">
        <f t="shared" si="14"/>
        <v> </v>
      </c>
    </row>
    <row r="854" ht="12.75">
      <c r="D854" t="str">
        <f t="shared" si="14"/>
        <v> </v>
      </c>
    </row>
    <row r="855" ht="12.75">
      <c r="D855" t="str">
        <f t="shared" si="14"/>
        <v> </v>
      </c>
    </row>
    <row r="856" ht="12.75">
      <c r="D856" t="str">
        <f t="shared" si="14"/>
        <v> </v>
      </c>
    </row>
    <row r="857" ht="12.75">
      <c r="D857" t="str">
        <f t="shared" si="14"/>
        <v> </v>
      </c>
    </row>
    <row r="858" ht="12.75">
      <c r="D858" t="str">
        <f t="shared" si="14"/>
        <v> </v>
      </c>
    </row>
    <row r="859" ht="12.75">
      <c r="D859" t="str">
        <f t="shared" si="14"/>
        <v> </v>
      </c>
    </row>
    <row r="860" ht="12.75">
      <c r="D860" t="str">
        <f t="shared" si="14"/>
        <v> </v>
      </c>
    </row>
    <row r="861" ht="12.75">
      <c r="D861" t="str">
        <f t="shared" si="14"/>
        <v> </v>
      </c>
    </row>
    <row r="862" ht="12.75">
      <c r="D862" t="str">
        <f t="shared" si="14"/>
        <v> </v>
      </c>
    </row>
    <row r="863" ht="12.75">
      <c r="D863" t="str">
        <f t="shared" si="14"/>
        <v> </v>
      </c>
    </row>
    <row r="864" ht="12.75">
      <c r="D864" t="str">
        <f t="shared" si="14"/>
        <v> </v>
      </c>
    </row>
    <row r="865" ht="12.75">
      <c r="D865" t="str">
        <f t="shared" si="14"/>
        <v> </v>
      </c>
    </row>
    <row r="866" ht="12.75">
      <c r="D866" t="str">
        <f t="shared" si="14"/>
        <v> </v>
      </c>
    </row>
    <row r="867" ht="12.75">
      <c r="D867" t="str">
        <f t="shared" si="14"/>
        <v> </v>
      </c>
    </row>
    <row r="868" ht="12.75">
      <c r="D868" t="str">
        <f t="shared" si="14"/>
        <v> </v>
      </c>
    </row>
    <row r="869" ht="12.75">
      <c r="D869" t="str">
        <f t="shared" si="14"/>
        <v> </v>
      </c>
    </row>
    <row r="870" ht="12.75">
      <c r="D870" t="str">
        <f t="shared" si="14"/>
        <v> </v>
      </c>
    </row>
    <row r="871" ht="12.75">
      <c r="D871" t="str">
        <f t="shared" si="14"/>
        <v> </v>
      </c>
    </row>
    <row r="872" ht="12.75">
      <c r="D872" t="str">
        <f t="shared" si="14"/>
        <v> </v>
      </c>
    </row>
    <row r="873" ht="12.75">
      <c r="D873" t="str">
        <f t="shared" si="14"/>
        <v> </v>
      </c>
    </row>
    <row r="874" ht="12.75">
      <c r="D874" t="str">
        <f t="shared" si="14"/>
        <v> </v>
      </c>
    </row>
    <row r="875" ht="12.75">
      <c r="D875" t="str">
        <f t="shared" si="14"/>
        <v> </v>
      </c>
    </row>
    <row r="876" ht="12.75">
      <c r="D876" t="str">
        <f t="shared" si="14"/>
        <v> </v>
      </c>
    </row>
    <row r="877" ht="12.75">
      <c r="D877" t="str">
        <f t="shared" si="14"/>
        <v> </v>
      </c>
    </row>
    <row r="878" ht="12.75">
      <c r="D878" t="str">
        <f t="shared" si="14"/>
        <v> </v>
      </c>
    </row>
    <row r="879" ht="12.75">
      <c r="D879" t="str">
        <f t="shared" si="14"/>
        <v> </v>
      </c>
    </row>
    <row r="880" ht="12.75">
      <c r="D880" t="str">
        <f t="shared" si="14"/>
        <v> </v>
      </c>
    </row>
    <row r="881" ht="12.75">
      <c r="D881" t="str">
        <f t="shared" si="14"/>
        <v> </v>
      </c>
    </row>
    <row r="882" ht="12.75">
      <c r="D882" t="str">
        <f t="shared" si="14"/>
        <v> </v>
      </c>
    </row>
    <row r="883" ht="12.75">
      <c r="D883" t="str">
        <f t="shared" si="14"/>
        <v> </v>
      </c>
    </row>
    <row r="884" ht="12.75">
      <c r="D884" t="str">
        <f t="shared" si="14"/>
        <v> </v>
      </c>
    </row>
    <row r="885" ht="12.75">
      <c r="D885" t="str">
        <f t="shared" si="14"/>
        <v> </v>
      </c>
    </row>
    <row r="886" ht="12.75">
      <c r="D886" t="str">
        <f t="shared" si="14"/>
        <v> </v>
      </c>
    </row>
    <row r="887" ht="12.75">
      <c r="D887" t="str">
        <f t="shared" si="14"/>
        <v> </v>
      </c>
    </row>
    <row r="888" ht="12.75">
      <c r="D888" t="str">
        <f t="shared" si="14"/>
        <v> </v>
      </c>
    </row>
    <row r="889" ht="12.75">
      <c r="D889" t="str">
        <f t="shared" si="14"/>
        <v> </v>
      </c>
    </row>
    <row r="890" ht="12.75">
      <c r="D890" t="str">
        <f t="shared" si="14"/>
        <v> </v>
      </c>
    </row>
    <row r="891" ht="12.75">
      <c r="D891" t="str">
        <f t="shared" si="14"/>
        <v> </v>
      </c>
    </row>
    <row r="892" ht="12.75">
      <c r="D892" t="str">
        <f t="shared" si="14"/>
        <v> </v>
      </c>
    </row>
    <row r="893" ht="12.75">
      <c r="D893" t="str">
        <f t="shared" si="14"/>
        <v> </v>
      </c>
    </row>
    <row r="894" ht="12.75">
      <c r="D894" t="str">
        <f t="shared" si="14"/>
        <v> </v>
      </c>
    </row>
    <row r="895" ht="12.75">
      <c r="D895" t="str">
        <f t="shared" si="14"/>
        <v> </v>
      </c>
    </row>
    <row r="896" ht="12.75">
      <c r="D896" t="str">
        <f t="shared" si="14"/>
        <v> </v>
      </c>
    </row>
    <row r="897" ht="12.75">
      <c r="D897" t="str">
        <f t="shared" si="14"/>
        <v> </v>
      </c>
    </row>
    <row r="898" ht="12.75">
      <c r="D898" t="str">
        <f t="shared" si="14"/>
        <v> </v>
      </c>
    </row>
    <row r="899" ht="12.75">
      <c r="D899" t="str">
        <f t="shared" si="14"/>
        <v> </v>
      </c>
    </row>
    <row r="900" ht="12.75">
      <c r="D900" t="str">
        <f t="shared" si="14"/>
        <v> </v>
      </c>
    </row>
    <row r="901" ht="12.75">
      <c r="D901" t="str">
        <f aca="true" t="shared" si="15" ref="D901:D964">IF(B901=$B$2,(6/C901)/C901,IF(B901=$B$3,4/C901," "))</f>
        <v> </v>
      </c>
    </row>
    <row r="902" ht="12.75">
      <c r="D902" t="str">
        <f t="shared" si="15"/>
        <v> </v>
      </c>
    </row>
    <row r="903" ht="12.75">
      <c r="D903" t="str">
        <f t="shared" si="15"/>
        <v> </v>
      </c>
    </row>
    <row r="904" ht="12.75">
      <c r="D904" t="str">
        <f t="shared" si="15"/>
        <v> </v>
      </c>
    </row>
    <row r="905" ht="12.75">
      <c r="D905" t="str">
        <f t="shared" si="15"/>
        <v> </v>
      </c>
    </row>
    <row r="906" ht="12.75">
      <c r="D906" t="str">
        <f t="shared" si="15"/>
        <v> </v>
      </c>
    </row>
    <row r="907" ht="12.75">
      <c r="D907" t="str">
        <f t="shared" si="15"/>
        <v> </v>
      </c>
    </row>
    <row r="908" ht="12.75">
      <c r="D908" t="str">
        <f t="shared" si="15"/>
        <v> </v>
      </c>
    </row>
    <row r="909" ht="12.75">
      <c r="D909" t="str">
        <f t="shared" si="15"/>
        <v> </v>
      </c>
    </row>
    <row r="910" ht="12.75">
      <c r="D910" t="str">
        <f t="shared" si="15"/>
        <v> </v>
      </c>
    </row>
    <row r="911" ht="12.75">
      <c r="D911" t="str">
        <f t="shared" si="15"/>
        <v> </v>
      </c>
    </row>
    <row r="912" ht="12.75">
      <c r="D912" t="str">
        <f t="shared" si="15"/>
        <v> </v>
      </c>
    </row>
    <row r="913" ht="12.75">
      <c r="D913" t="str">
        <f t="shared" si="15"/>
        <v> </v>
      </c>
    </row>
    <row r="914" ht="12.75">
      <c r="D914" t="str">
        <f t="shared" si="15"/>
        <v> </v>
      </c>
    </row>
    <row r="915" ht="12.75">
      <c r="D915" t="str">
        <f t="shared" si="15"/>
        <v> </v>
      </c>
    </row>
    <row r="916" ht="12.75">
      <c r="D916" t="str">
        <f t="shared" si="15"/>
        <v> </v>
      </c>
    </row>
    <row r="917" ht="12.75">
      <c r="D917" t="str">
        <f t="shared" si="15"/>
        <v> </v>
      </c>
    </row>
    <row r="918" ht="12.75">
      <c r="D918" t="str">
        <f t="shared" si="15"/>
        <v> </v>
      </c>
    </row>
    <row r="919" ht="12.75">
      <c r="D919" t="str">
        <f t="shared" si="15"/>
        <v> </v>
      </c>
    </row>
    <row r="920" ht="12.75">
      <c r="D920" t="str">
        <f t="shared" si="15"/>
        <v> </v>
      </c>
    </row>
    <row r="921" ht="12.75">
      <c r="D921" t="str">
        <f t="shared" si="15"/>
        <v> </v>
      </c>
    </row>
    <row r="922" ht="12.75">
      <c r="D922" t="str">
        <f t="shared" si="15"/>
        <v> </v>
      </c>
    </row>
    <row r="923" ht="12.75">
      <c r="D923" t="str">
        <f t="shared" si="15"/>
        <v> </v>
      </c>
    </row>
    <row r="924" ht="12.75">
      <c r="D924" t="str">
        <f t="shared" si="15"/>
        <v> </v>
      </c>
    </row>
    <row r="925" ht="12.75">
      <c r="D925" t="str">
        <f t="shared" si="15"/>
        <v> </v>
      </c>
    </row>
    <row r="926" ht="12.75">
      <c r="D926" t="str">
        <f t="shared" si="15"/>
        <v> </v>
      </c>
    </row>
    <row r="927" ht="12.75">
      <c r="D927" t="str">
        <f t="shared" si="15"/>
        <v> </v>
      </c>
    </row>
    <row r="928" ht="12.75">
      <c r="D928" t="str">
        <f t="shared" si="15"/>
        <v> </v>
      </c>
    </row>
    <row r="929" ht="12.75">
      <c r="D929" t="str">
        <f t="shared" si="15"/>
        <v> </v>
      </c>
    </row>
    <row r="930" ht="12.75">
      <c r="D930" t="str">
        <f t="shared" si="15"/>
        <v> </v>
      </c>
    </row>
    <row r="931" ht="12.75">
      <c r="D931" t="str">
        <f t="shared" si="15"/>
        <v> </v>
      </c>
    </row>
    <row r="932" ht="12.75">
      <c r="D932" t="str">
        <f t="shared" si="15"/>
        <v> </v>
      </c>
    </row>
    <row r="933" ht="12.75">
      <c r="D933" t="str">
        <f t="shared" si="15"/>
        <v> </v>
      </c>
    </row>
    <row r="934" ht="12.75">
      <c r="D934" t="str">
        <f t="shared" si="15"/>
        <v> </v>
      </c>
    </row>
    <row r="935" ht="12.75">
      <c r="D935" t="str">
        <f t="shared" si="15"/>
        <v> </v>
      </c>
    </row>
    <row r="936" ht="12.75">
      <c r="D936" t="str">
        <f t="shared" si="15"/>
        <v> </v>
      </c>
    </row>
    <row r="937" ht="12.75">
      <c r="D937" t="str">
        <f t="shared" si="15"/>
        <v> </v>
      </c>
    </row>
    <row r="938" ht="12.75">
      <c r="D938" t="str">
        <f t="shared" si="15"/>
        <v> </v>
      </c>
    </row>
    <row r="939" ht="12.75">
      <c r="D939" t="str">
        <f t="shared" si="15"/>
        <v> </v>
      </c>
    </row>
    <row r="940" ht="12.75">
      <c r="D940" t="str">
        <f t="shared" si="15"/>
        <v> </v>
      </c>
    </row>
    <row r="941" ht="12.75">
      <c r="D941" t="str">
        <f t="shared" si="15"/>
        <v> </v>
      </c>
    </row>
    <row r="942" ht="12.75">
      <c r="D942" t="str">
        <f t="shared" si="15"/>
        <v> </v>
      </c>
    </row>
    <row r="943" ht="12.75">
      <c r="D943" t="str">
        <f t="shared" si="15"/>
        <v> </v>
      </c>
    </row>
    <row r="944" ht="12.75">
      <c r="D944" t="str">
        <f t="shared" si="15"/>
        <v> </v>
      </c>
    </row>
    <row r="945" ht="12.75">
      <c r="D945" t="str">
        <f t="shared" si="15"/>
        <v> </v>
      </c>
    </row>
    <row r="946" ht="12.75">
      <c r="D946" t="str">
        <f t="shared" si="15"/>
        <v> </v>
      </c>
    </row>
    <row r="947" ht="12.75">
      <c r="D947" t="str">
        <f t="shared" si="15"/>
        <v> </v>
      </c>
    </row>
    <row r="948" ht="12.75">
      <c r="D948" t="str">
        <f t="shared" si="15"/>
        <v> </v>
      </c>
    </row>
    <row r="949" ht="12.75">
      <c r="D949" t="str">
        <f t="shared" si="15"/>
        <v> </v>
      </c>
    </row>
    <row r="950" ht="12.75">
      <c r="D950" t="str">
        <f t="shared" si="15"/>
        <v> </v>
      </c>
    </row>
    <row r="951" ht="12.75">
      <c r="D951" t="str">
        <f t="shared" si="15"/>
        <v> </v>
      </c>
    </row>
    <row r="952" ht="12.75">
      <c r="D952" t="str">
        <f t="shared" si="15"/>
        <v> </v>
      </c>
    </row>
    <row r="953" ht="12.75">
      <c r="D953" t="str">
        <f t="shared" si="15"/>
        <v> </v>
      </c>
    </row>
    <row r="954" ht="12.75">
      <c r="D954" t="str">
        <f t="shared" si="15"/>
        <v> </v>
      </c>
    </row>
    <row r="955" ht="12.75">
      <c r="D955" t="str">
        <f t="shared" si="15"/>
        <v> </v>
      </c>
    </row>
    <row r="956" ht="12.75">
      <c r="D956" t="str">
        <f t="shared" si="15"/>
        <v> </v>
      </c>
    </row>
    <row r="957" ht="12.75">
      <c r="D957" t="str">
        <f t="shared" si="15"/>
        <v> </v>
      </c>
    </row>
    <row r="958" ht="12.75">
      <c r="D958" t="str">
        <f t="shared" si="15"/>
        <v> </v>
      </c>
    </row>
    <row r="959" ht="12.75">
      <c r="D959" t="str">
        <f t="shared" si="15"/>
        <v> </v>
      </c>
    </row>
    <row r="960" ht="12.75">
      <c r="D960" t="str">
        <f t="shared" si="15"/>
        <v> </v>
      </c>
    </row>
    <row r="961" ht="12.75">
      <c r="D961" t="str">
        <f t="shared" si="15"/>
        <v> </v>
      </c>
    </row>
    <row r="962" ht="12.75">
      <c r="D962" t="str">
        <f t="shared" si="15"/>
        <v> </v>
      </c>
    </row>
    <row r="963" ht="12.75">
      <c r="D963" t="str">
        <f t="shared" si="15"/>
        <v> </v>
      </c>
    </row>
    <row r="964" ht="12.75">
      <c r="D964" t="str">
        <f t="shared" si="15"/>
        <v> </v>
      </c>
    </row>
    <row r="965" ht="12.75">
      <c r="D965" t="str">
        <f aca="true" t="shared" si="16" ref="D965:D1000">IF(B965=$B$2,(6/C965)/C965,IF(B965=$B$3,4/C965," "))</f>
        <v> </v>
      </c>
    </row>
    <row r="966" ht="12.75">
      <c r="D966" t="str">
        <f t="shared" si="16"/>
        <v> </v>
      </c>
    </row>
    <row r="967" ht="12.75">
      <c r="D967" t="str">
        <f t="shared" si="16"/>
        <v> </v>
      </c>
    </row>
    <row r="968" ht="12.75">
      <c r="D968" t="str">
        <f t="shared" si="16"/>
        <v> </v>
      </c>
    </row>
    <row r="969" ht="12.75">
      <c r="D969" t="str">
        <f t="shared" si="16"/>
        <v> </v>
      </c>
    </row>
    <row r="970" ht="12.75">
      <c r="D970" t="str">
        <f t="shared" si="16"/>
        <v> </v>
      </c>
    </row>
    <row r="971" ht="12.75">
      <c r="D971" t="str">
        <f t="shared" si="16"/>
        <v> </v>
      </c>
    </row>
    <row r="972" ht="12.75">
      <c r="D972" t="str">
        <f t="shared" si="16"/>
        <v> </v>
      </c>
    </row>
    <row r="973" ht="12.75">
      <c r="D973" t="str">
        <f t="shared" si="16"/>
        <v> </v>
      </c>
    </row>
    <row r="974" ht="12.75">
      <c r="D974" t="str">
        <f t="shared" si="16"/>
        <v> </v>
      </c>
    </row>
    <row r="975" ht="12.75">
      <c r="D975" t="str">
        <f t="shared" si="16"/>
        <v> </v>
      </c>
    </row>
    <row r="976" ht="12.75">
      <c r="D976" t="str">
        <f t="shared" si="16"/>
        <v> </v>
      </c>
    </row>
    <row r="977" ht="12.75">
      <c r="D977" t="str">
        <f t="shared" si="16"/>
        <v> </v>
      </c>
    </row>
    <row r="978" ht="12.75">
      <c r="D978" t="str">
        <f t="shared" si="16"/>
        <v> </v>
      </c>
    </row>
    <row r="979" ht="12.75">
      <c r="D979" t="str">
        <f t="shared" si="16"/>
        <v> </v>
      </c>
    </row>
    <row r="980" ht="12.75">
      <c r="D980" t="str">
        <f t="shared" si="16"/>
        <v> </v>
      </c>
    </row>
    <row r="981" ht="12.75">
      <c r="D981" t="str">
        <f t="shared" si="16"/>
        <v> </v>
      </c>
    </row>
    <row r="982" ht="12.75">
      <c r="D982" t="str">
        <f t="shared" si="16"/>
        <v> </v>
      </c>
    </row>
    <row r="983" ht="12.75">
      <c r="D983" t="str">
        <f t="shared" si="16"/>
        <v> </v>
      </c>
    </row>
    <row r="984" ht="12.75">
      <c r="D984" t="str">
        <f t="shared" si="16"/>
        <v> </v>
      </c>
    </row>
    <row r="985" ht="12.75">
      <c r="D985" t="str">
        <f t="shared" si="16"/>
        <v> </v>
      </c>
    </row>
    <row r="986" ht="12.75">
      <c r="D986" t="str">
        <f t="shared" si="16"/>
        <v> </v>
      </c>
    </row>
    <row r="987" ht="12.75">
      <c r="D987" t="str">
        <f t="shared" si="16"/>
        <v> </v>
      </c>
    </row>
    <row r="988" ht="12.75">
      <c r="D988" t="str">
        <f t="shared" si="16"/>
        <v> </v>
      </c>
    </row>
    <row r="989" ht="12.75">
      <c r="D989" t="str">
        <f t="shared" si="16"/>
        <v> </v>
      </c>
    </row>
    <row r="990" ht="12.75">
      <c r="D990" t="str">
        <f t="shared" si="16"/>
        <v> </v>
      </c>
    </row>
    <row r="991" ht="12.75">
      <c r="D991" t="str">
        <f t="shared" si="16"/>
        <v> </v>
      </c>
    </row>
    <row r="992" ht="12.75">
      <c r="D992" t="str">
        <f t="shared" si="16"/>
        <v> </v>
      </c>
    </row>
    <row r="993" ht="12.75">
      <c r="D993" t="str">
        <f t="shared" si="16"/>
        <v> </v>
      </c>
    </row>
    <row r="994" ht="12.75">
      <c r="D994" t="str">
        <f t="shared" si="16"/>
        <v> </v>
      </c>
    </row>
    <row r="995" ht="12.75">
      <c r="D995" t="str">
        <f t="shared" si="16"/>
        <v> </v>
      </c>
    </row>
    <row r="996" ht="12.75">
      <c r="D996" t="str">
        <f t="shared" si="16"/>
        <v> </v>
      </c>
    </row>
    <row r="997" ht="12.75">
      <c r="D997" t="str">
        <f t="shared" si="16"/>
        <v> </v>
      </c>
    </row>
    <row r="998" ht="12.75">
      <c r="D998" t="str">
        <f t="shared" si="16"/>
        <v> </v>
      </c>
    </row>
    <row r="999" ht="12.75">
      <c r="D999" t="str">
        <f t="shared" si="16"/>
        <v> </v>
      </c>
    </row>
    <row r="1000" ht="12.75">
      <c r="D1000" t="str">
        <f t="shared" si="16"/>
        <v> </v>
      </c>
    </row>
  </sheetData>
  <mergeCells count="4">
    <mergeCell ref="A1:A3"/>
    <mergeCell ref="D1:D3"/>
    <mergeCell ref="C1:C3"/>
    <mergeCell ref="E1:E3"/>
  </mergeCells>
  <dataValidations count="1">
    <dataValidation type="list" allowBlank="1" showInputMessage="1" showErrorMessage="1" promptTitle="Tipul publicatiei" prompt="Selectati tipul publicatiei din lista" errorTitle="Publicatia?" error="Selectati tipul publicatiei din lista" sqref="B4:B1000">
      <formula1>$B$2:$B$3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Oancea Nicolae 1</dc:creator>
  <cp:keywords/>
  <dc:description/>
  <cp:lastModifiedBy>1</cp:lastModifiedBy>
  <cp:lastPrinted>2015-10-14T10:05:22Z</cp:lastPrinted>
  <dcterms:created xsi:type="dcterms:W3CDTF">2015-02-24T08:24:05Z</dcterms:created>
  <dcterms:modified xsi:type="dcterms:W3CDTF">2015-10-14T10:06:15Z</dcterms:modified>
  <cp:category/>
  <cp:version/>
  <cp:contentType/>
  <cp:contentStatus/>
</cp:coreProperties>
</file>